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dileni\OZZL\IPPC_a_EIA\Integrovaná prevence\04 - UKONČENÁ ŘÍZENÍ\6.4b Potraviny a krmiva\PODĚBRADKA\Zpráva o plnění za rok 2018\"/>
    </mc:Choice>
  </mc:AlternateContent>
  <bookViews>
    <workbookView xWindow="-120" yWindow="-120" windowWidth="24240" windowHeight="13140" tabRatio="599"/>
  </bookViews>
  <sheets>
    <sheet name="TAB.1" sheetId="11" r:id="rId1"/>
    <sheet name="TAB.2" sheetId="8" r:id="rId2"/>
    <sheet name=" Grafy" sheetId="10" r:id="rId3"/>
  </sheets>
  <definedNames>
    <definedName name="_xlnm.Print_Area" localSheetId="0">TAB.1!$P$43:$Z$60</definedName>
  </definedNames>
  <calcPr calcId="152511"/>
</workbook>
</file>

<file path=xl/calcChain.xml><?xml version="1.0" encoding="utf-8"?>
<calcChain xmlns="http://schemas.openxmlformats.org/spreadsheetml/2006/main">
  <c r="O19" i="11" l="1"/>
  <c r="X955" i="8" l="1"/>
  <c r="Y955" i="8"/>
  <c r="X956" i="8"/>
  <c r="Y956" i="8"/>
  <c r="X957" i="8"/>
  <c r="Y957" i="8"/>
  <c r="X958" i="8"/>
  <c r="Y958" i="8"/>
  <c r="X959" i="8"/>
  <c r="Y959" i="8"/>
  <c r="X960" i="8"/>
  <c r="Y960" i="8"/>
  <c r="X961" i="8"/>
  <c r="Y961" i="8"/>
  <c r="X962" i="8"/>
  <c r="Y962" i="8"/>
  <c r="X963" i="8"/>
  <c r="Y963" i="8"/>
  <c r="X964" i="8"/>
  <c r="Y964" i="8"/>
  <c r="X965" i="8"/>
  <c r="Y965" i="8"/>
  <c r="X966" i="8"/>
  <c r="Y966" i="8"/>
  <c r="X967" i="8"/>
  <c r="Y967" i="8"/>
  <c r="X968" i="8"/>
  <c r="Y968" i="8"/>
  <c r="X969" i="8"/>
  <c r="Y969" i="8"/>
  <c r="X970" i="8"/>
  <c r="Y970" i="8"/>
  <c r="X971" i="8"/>
  <c r="Y971" i="8"/>
  <c r="X972" i="8"/>
  <c r="Y972" i="8"/>
  <c r="X973" i="8"/>
  <c r="Y973" i="8"/>
  <c r="X974" i="8"/>
  <c r="Y974" i="8"/>
  <c r="X975" i="8"/>
  <c r="Y975" i="8"/>
  <c r="X976" i="8"/>
  <c r="Y976" i="8"/>
  <c r="X977" i="8"/>
  <c r="Y977" i="8"/>
  <c r="X978" i="8"/>
  <c r="Y978" i="8"/>
  <c r="X979" i="8"/>
  <c r="Y979" i="8"/>
  <c r="X980" i="8"/>
  <c r="Y980" i="8"/>
  <c r="X981" i="8"/>
  <c r="Y981" i="8"/>
  <c r="X982" i="8"/>
  <c r="Y982" i="8"/>
  <c r="X983" i="8"/>
  <c r="Y983" i="8"/>
  <c r="X984" i="8"/>
  <c r="Y984" i="8"/>
  <c r="X985" i="8"/>
  <c r="Y985" i="8"/>
  <c r="X986" i="8"/>
  <c r="Y986" i="8"/>
  <c r="X987" i="8"/>
  <c r="Y987" i="8"/>
  <c r="X988" i="8"/>
  <c r="Y988" i="8"/>
  <c r="X989" i="8"/>
  <c r="Y989" i="8"/>
  <c r="X990" i="8"/>
  <c r="Y990" i="8"/>
  <c r="X991" i="8"/>
  <c r="Y991" i="8"/>
  <c r="X992" i="8"/>
  <c r="Y992" i="8"/>
  <c r="X993" i="8"/>
  <c r="Y993" i="8"/>
  <c r="X994" i="8"/>
  <c r="Y994" i="8"/>
  <c r="X995" i="8"/>
  <c r="Y995" i="8"/>
  <c r="X996" i="8"/>
  <c r="Y996" i="8"/>
  <c r="X997" i="8"/>
  <c r="Y997" i="8"/>
  <c r="X998" i="8"/>
  <c r="Y998" i="8"/>
  <c r="X999" i="8"/>
  <c r="Y999" i="8"/>
  <c r="X1000" i="8"/>
  <c r="Y1000" i="8"/>
  <c r="X1001" i="8"/>
  <c r="Y1001" i="8"/>
  <c r="X1002" i="8"/>
  <c r="Y1002" i="8"/>
  <c r="X1003" i="8"/>
  <c r="Y1003" i="8"/>
  <c r="X1004" i="8"/>
  <c r="Y1004" i="8"/>
  <c r="X1005" i="8"/>
  <c r="Y1005" i="8"/>
  <c r="X1006" i="8"/>
  <c r="Y1006" i="8"/>
  <c r="X1007" i="8"/>
  <c r="Y1007" i="8"/>
  <c r="X1008" i="8"/>
  <c r="Y1008" i="8"/>
  <c r="X1009" i="8"/>
  <c r="Y1009" i="8"/>
  <c r="X1010" i="8"/>
  <c r="Y1010" i="8"/>
  <c r="X1011" i="8"/>
  <c r="Y1011" i="8"/>
  <c r="X1012" i="8"/>
  <c r="Y1012" i="8"/>
  <c r="X1013" i="8"/>
  <c r="Y1013" i="8"/>
  <c r="M960" i="8"/>
  <c r="M964" i="8"/>
  <c r="M978" i="8"/>
  <c r="M967" i="8"/>
  <c r="L967" i="8"/>
  <c r="M958" i="8"/>
  <c r="P958" i="8" s="1"/>
  <c r="C38" i="11" s="1"/>
  <c r="L1006" i="8"/>
  <c r="L1005" i="8"/>
  <c r="L970" i="8"/>
  <c r="G957" i="8"/>
  <c r="H957" i="8" s="1"/>
  <c r="K957" i="8"/>
  <c r="N957" i="8" s="1"/>
  <c r="G958" i="8"/>
  <c r="H958" i="8" s="1"/>
  <c r="I958" i="8" s="1"/>
  <c r="K958" i="8"/>
  <c r="N958" i="8" s="1"/>
  <c r="G959" i="8"/>
  <c r="H959" i="8" s="1"/>
  <c r="I959" i="8" s="1"/>
  <c r="K959" i="8"/>
  <c r="G960" i="8"/>
  <c r="H960" i="8" s="1"/>
  <c r="I960" i="8" s="1"/>
  <c r="K960" i="8"/>
  <c r="G961" i="8"/>
  <c r="H961" i="8" s="1"/>
  <c r="I961" i="8" s="1"/>
  <c r="K961" i="8"/>
  <c r="G962" i="8"/>
  <c r="H962" i="8" s="1"/>
  <c r="I962" i="8" s="1"/>
  <c r="K962" i="8"/>
  <c r="G963" i="8"/>
  <c r="H963" i="8" s="1"/>
  <c r="I963" i="8" s="1"/>
  <c r="K963" i="8"/>
  <c r="G964" i="8"/>
  <c r="H964" i="8" s="1"/>
  <c r="I964" i="8" s="1"/>
  <c r="K964" i="8"/>
  <c r="G965" i="8"/>
  <c r="H965" i="8" s="1"/>
  <c r="I965" i="8" s="1"/>
  <c r="K965" i="8"/>
  <c r="G966" i="8"/>
  <c r="H966" i="8" s="1"/>
  <c r="I966" i="8" s="1"/>
  <c r="K966" i="8"/>
  <c r="G967" i="8"/>
  <c r="H967" i="8" s="1"/>
  <c r="I967" i="8" s="1"/>
  <c r="K967" i="8"/>
  <c r="G968" i="8"/>
  <c r="H968" i="8" s="1"/>
  <c r="I968" i="8" s="1"/>
  <c r="K968" i="8"/>
  <c r="G969" i="8"/>
  <c r="H969" i="8" s="1"/>
  <c r="I969" i="8" s="1"/>
  <c r="M969" i="8" s="1"/>
  <c r="K969" i="8"/>
  <c r="N969" i="8" s="1"/>
  <c r="G970" i="8"/>
  <c r="H970" i="8" s="1"/>
  <c r="I970" i="8" s="1"/>
  <c r="M970" i="8" s="1"/>
  <c r="K970" i="8"/>
  <c r="N970" i="8" s="1"/>
  <c r="G971" i="8"/>
  <c r="H971" i="8" s="1"/>
  <c r="I971" i="8" s="1"/>
  <c r="M971" i="8" s="1"/>
  <c r="K971" i="8"/>
  <c r="G972" i="8"/>
  <c r="H972" i="8" s="1"/>
  <c r="I972" i="8" s="1"/>
  <c r="K972" i="8"/>
  <c r="G973" i="8"/>
  <c r="H973" i="8" s="1"/>
  <c r="I973" i="8" s="1"/>
  <c r="M973" i="8" s="1"/>
  <c r="K973" i="8"/>
  <c r="G974" i="8"/>
  <c r="H974" i="8" s="1"/>
  <c r="I974" i="8" s="1"/>
  <c r="K974" i="8"/>
  <c r="G975" i="8"/>
  <c r="H975" i="8" s="1"/>
  <c r="I975" i="8" s="1"/>
  <c r="M975" i="8" s="1"/>
  <c r="K975" i="8"/>
  <c r="G976" i="8"/>
  <c r="H976" i="8" s="1"/>
  <c r="I976" i="8" s="1"/>
  <c r="K976" i="8"/>
  <c r="G977" i="8"/>
  <c r="H977" i="8" s="1"/>
  <c r="I977" i="8" s="1"/>
  <c r="K977" i="8"/>
  <c r="G978" i="8"/>
  <c r="H978" i="8" s="1"/>
  <c r="I978" i="8" s="1"/>
  <c r="K978" i="8"/>
  <c r="G979" i="8"/>
  <c r="H979" i="8" s="1"/>
  <c r="I979" i="8" s="1"/>
  <c r="K979" i="8"/>
  <c r="G980" i="8"/>
  <c r="H980" i="8" s="1"/>
  <c r="I980" i="8" s="1"/>
  <c r="M980" i="8" s="1"/>
  <c r="K980" i="8"/>
  <c r="G981" i="8"/>
  <c r="H981" i="8" s="1"/>
  <c r="I981" i="8" s="1"/>
  <c r="K981" i="8"/>
  <c r="G982" i="8"/>
  <c r="H982" i="8" s="1"/>
  <c r="I982" i="8" s="1"/>
  <c r="K982" i="8"/>
  <c r="G983" i="8"/>
  <c r="H983" i="8" s="1"/>
  <c r="I983" i="8" s="1"/>
  <c r="K983" i="8"/>
  <c r="G984" i="8"/>
  <c r="H984" i="8" s="1"/>
  <c r="I984" i="8" s="1"/>
  <c r="K984" i="8"/>
  <c r="G985" i="8"/>
  <c r="H985" i="8" s="1"/>
  <c r="L985" i="8" s="1"/>
  <c r="I985" i="8"/>
  <c r="M985" i="8" s="1"/>
  <c r="K985" i="8"/>
  <c r="G986" i="8"/>
  <c r="H986" i="8" s="1"/>
  <c r="I986" i="8"/>
  <c r="K986" i="8"/>
  <c r="G987" i="8"/>
  <c r="H987" i="8" s="1"/>
  <c r="I987" i="8" s="1"/>
  <c r="K987" i="8"/>
  <c r="N985" i="8" s="1"/>
  <c r="G988" i="8"/>
  <c r="H988" i="8" s="1"/>
  <c r="L988" i="8" s="1"/>
  <c r="O988" i="8" s="1"/>
  <c r="G19" i="11" s="1"/>
  <c r="I988" i="8"/>
  <c r="M988" i="8" s="1"/>
  <c r="K988" i="8"/>
  <c r="N988" i="8" s="1"/>
  <c r="G989" i="8"/>
  <c r="H989" i="8" s="1"/>
  <c r="I989" i="8"/>
  <c r="K989" i="8"/>
  <c r="G990" i="8"/>
  <c r="H990" i="8" s="1"/>
  <c r="L990" i="8" s="1"/>
  <c r="I990" i="8"/>
  <c r="M990" i="8" s="1"/>
  <c r="K990" i="8"/>
  <c r="G991" i="8"/>
  <c r="H991" i="8" s="1"/>
  <c r="I991" i="8" s="1"/>
  <c r="K991" i="8"/>
  <c r="G992" i="8"/>
  <c r="H992" i="8" s="1"/>
  <c r="L992" i="8" s="1"/>
  <c r="I992" i="8"/>
  <c r="K992" i="8"/>
  <c r="G993" i="8"/>
  <c r="H993" i="8" s="1"/>
  <c r="I993" i="8"/>
  <c r="M992" i="8" s="1"/>
  <c r="K993" i="8"/>
  <c r="G994" i="8"/>
  <c r="H994" i="8" s="1"/>
  <c r="I994" i="8" s="1"/>
  <c r="K994" i="8"/>
  <c r="G995" i="8"/>
  <c r="H995" i="8" s="1"/>
  <c r="I995" i="8" s="1"/>
  <c r="K995" i="8"/>
  <c r="G996" i="8"/>
  <c r="H996" i="8" s="1"/>
  <c r="L996" i="8" s="1"/>
  <c r="I996" i="8"/>
  <c r="K996" i="8"/>
  <c r="G997" i="8"/>
  <c r="H997" i="8" s="1"/>
  <c r="I997" i="8" s="1"/>
  <c r="K997" i="8"/>
  <c r="G998" i="8"/>
  <c r="H998" i="8" s="1"/>
  <c r="I998" i="8" s="1"/>
  <c r="K998" i="8"/>
  <c r="G999" i="8"/>
  <c r="H999" i="8" s="1"/>
  <c r="I999" i="8" s="1"/>
  <c r="K999" i="8"/>
  <c r="G1000" i="8"/>
  <c r="H1000" i="8" s="1"/>
  <c r="I1000" i="8" s="1"/>
  <c r="K1000" i="8"/>
  <c r="G1001" i="8"/>
  <c r="H1001" i="8" s="1"/>
  <c r="I1001" i="8" s="1"/>
  <c r="K1001" i="8"/>
  <c r="G1002" i="8"/>
  <c r="H1002" i="8" s="1"/>
  <c r="L1002" i="8" s="1"/>
  <c r="K1002" i="8"/>
  <c r="N1002" i="8" s="1"/>
  <c r="G1003" i="8"/>
  <c r="H1003" i="8" s="1"/>
  <c r="I1003" i="8" s="1"/>
  <c r="M1003" i="8" s="1"/>
  <c r="K1003" i="8"/>
  <c r="N1003" i="8" s="1"/>
  <c r="G1004" i="8"/>
  <c r="H1004" i="8" s="1"/>
  <c r="L1004" i="8" s="1"/>
  <c r="K1004" i="8"/>
  <c r="N1004" i="8" s="1"/>
  <c r="G1005" i="8"/>
  <c r="H1005" i="8" s="1"/>
  <c r="I1005" i="8" s="1"/>
  <c r="M1005" i="8" s="1"/>
  <c r="K1005" i="8"/>
  <c r="N1005" i="8" s="1"/>
  <c r="G1006" i="8"/>
  <c r="H1006" i="8" s="1"/>
  <c r="I1006" i="8" s="1"/>
  <c r="M1006" i="8" s="1"/>
  <c r="K1006" i="8"/>
  <c r="N1006" i="8" s="1"/>
  <c r="G1007" i="8"/>
  <c r="H1007" i="8" s="1"/>
  <c r="I1007" i="8" s="1"/>
  <c r="M1007" i="8" s="1"/>
  <c r="K1007" i="8"/>
  <c r="N1007" i="8" s="1"/>
  <c r="G1008" i="8"/>
  <c r="H1008" i="8" s="1"/>
  <c r="L1008" i="8" s="1"/>
  <c r="K1008" i="8"/>
  <c r="N1008" i="8" s="1"/>
  <c r="G1009" i="8"/>
  <c r="H1009" i="8" s="1"/>
  <c r="L1009" i="8" s="1"/>
  <c r="K1009" i="8"/>
  <c r="G1010" i="8"/>
  <c r="H1010" i="8" s="1"/>
  <c r="I1010" i="8"/>
  <c r="K1010" i="8"/>
  <c r="G1011" i="8"/>
  <c r="H1011" i="8" s="1"/>
  <c r="I1011" i="8" s="1"/>
  <c r="M1011" i="8" s="1"/>
  <c r="K1011" i="8"/>
  <c r="N1011" i="8" s="1"/>
  <c r="G1012" i="8"/>
  <c r="H1012" i="8" s="1"/>
  <c r="I1012" i="8" s="1"/>
  <c r="M1012" i="8" s="1"/>
  <c r="K1012" i="8"/>
  <c r="N1012" i="8" s="1"/>
  <c r="G1013" i="8"/>
  <c r="H1013" i="8" s="1"/>
  <c r="L1013" i="8" s="1"/>
  <c r="I1013" i="8"/>
  <c r="M1013" i="8" s="1"/>
  <c r="K1013" i="8"/>
  <c r="N1013" i="8" s="1"/>
  <c r="G955" i="8"/>
  <c r="H955" i="8" s="1"/>
  <c r="I955" i="8" s="1"/>
  <c r="M955" i="8" s="1"/>
  <c r="K955" i="8"/>
  <c r="N955" i="8" s="1"/>
  <c r="G956" i="8"/>
  <c r="H956" i="8" s="1"/>
  <c r="I956" i="8" s="1"/>
  <c r="M956" i="8" s="1"/>
  <c r="K956" i="8"/>
  <c r="N956" i="8" s="1"/>
  <c r="P971" i="8" l="1"/>
  <c r="E38" i="11" s="1"/>
  <c r="M998" i="8"/>
  <c r="P967" i="8"/>
  <c r="D38" i="11" s="1"/>
  <c r="M996" i="8"/>
  <c r="P988" i="8"/>
  <c r="G38" i="11" s="1"/>
  <c r="P978" i="8"/>
  <c r="F38" i="11" s="1"/>
  <c r="I1008" i="8"/>
  <c r="M1008" i="8" s="1"/>
  <c r="P1006" i="8" s="1"/>
  <c r="J38" i="11" s="1"/>
  <c r="I1002" i="8"/>
  <c r="M1002" i="8" s="1"/>
  <c r="L1011" i="8"/>
  <c r="O1009" i="8" s="1"/>
  <c r="K19" i="11" s="1"/>
  <c r="L964" i="8"/>
  <c r="L1012" i="8"/>
  <c r="L971" i="8"/>
  <c r="L975" i="8"/>
  <c r="L998" i="8"/>
  <c r="O996" i="8" s="1"/>
  <c r="H19" i="11" s="1"/>
  <c r="I1004" i="8"/>
  <c r="M1004" i="8" s="1"/>
  <c r="P1003" i="8" s="1"/>
  <c r="I38" i="11" s="1"/>
  <c r="L956" i="8"/>
  <c r="L1003" i="8"/>
  <c r="O1003" i="8" s="1"/>
  <c r="I19" i="11" s="1"/>
  <c r="L1007" i="8"/>
  <c r="O1006" i="8" s="1"/>
  <c r="J19" i="11" s="1"/>
  <c r="L973" i="8"/>
  <c r="L980" i="8"/>
  <c r="L955" i="8"/>
  <c r="N1009" i="8"/>
  <c r="Q1009" i="8" s="1"/>
  <c r="I1009" i="8"/>
  <c r="M1009" i="8" s="1"/>
  <c r="P1009" i="8" s="1"/>
  <c r="K38" i="11" s="1"/>
  <c r="N996" i="8"/>
  <c r="L969" i="8"/>
  <c r="O967" i="8" s="1"/>
  <c r="D19" i="11" s="1"/>
  <c r="L958" i="8"/>
  <c r="O958" i="8" s="1"/>
  <c r="L978" i="8"/>
  <c r="O978" i="8" s="1"/>
  <c r="F19" i="11" s="1"/>
  <c r="L960" i="8"/>
  <c r="Q1006" i="8"/>
  <c r="Q1003" i="8"/>
  <c r="N998" i="8"/>
  <c r="Q996" i="8" s="1"/>
  <c r="N992" i="8"/>
  <c r="N990" i="8"/>
  <c r="N980" i="8"/>
  <c r="N978" i="8"/>
  <c r="Q978" i="8" s="1"/>
  <c r="N975" i="8"/>
  <c r="N960" i="8"/>
  <c r="N964" i="8"/>
  <c r="N967" i="8"/>
  <c r="Q967" i="8" s="1"/>
  <c r="N971" i="8"/>
  <c r="N973" i="8"/>
  <c r="I957" i="8"/>
  <c r="N19" i="11"/>
  <c r="L957" i="8"/>
  <c r="Q955" i="8"/>
  <c r="O18" i="11"/>
  <c r="K928" i="8"/>
  <c r="X908" i="8"/>
  <c r="Y908" i="8"/>
  <c r="X909" i="8"/>
  <c r="Y909" i="8"/>
  <c r="X910" i="8"/>
  <c r="Y910" i="8"/>
  <c r="X911" i="8"/>
  <c r="Y911" i="8"/>
  <c r="X912" i="8"/>
  <c r="Y912" i="8"/>
  <c r="X913" i="8"/>
  <c r="Y913" i="8"/>
  <c r="X914" i="8"/>
  <c r="Y914" i="8"/>
  <c r="X915" i="8"/>
  <c r="Y915" i="8"/>
  <c r="X916" i="8"/>
  <c r="Y916" i="8"/>
  <c r="X917" i="8"/>
  <c r="Y917" i="8"/>
  <c r="X918" i="8"/>
  <c r="Y918" i="8"/>
  <c r="X919" i="8"/>
  <c r="Y919" i="8"/>
  <c r="X920" i="8"/>
  <c r="Y920" i="8"/>
  <c r="X921" i="8"/>
  <c r="Y921" i="8"/>
  <c r="X922" i="8"/>
  <c r="Y922" i="8"/>
  <c r="X923" i="8"/>
  <c r="Y923" i="8"/>
  <c r="X924" i="8"/>
  <c r="Y924" i="8"/>
  <c r="X925" i="8"/>
  <c r="Y925" i="8"/>
  <c r="X926" i="8"/>
  <c r="Y926" i="8"/>
  <c r="X927" i="8"/>
  <c r="Y927" i="8"/>
  <c r="X928" i="8"/>
  <c r="Y928" i="8"/>
  <c r="X929" i="8"/>
  <c r="Y929" i="8"/>
  <c r="X930" i="8"/>
  <c r="Y930" i="8"/>
  <c r="X931" i="8"/>
  <c r="Y931" i="8"/>
  <c r="X932" i="8"/>
  <c r="Y932" i="8"/>
  <c r="X933" i="8"/>
  <c r="Y933" i="8"/>
  <c r="X934" i="8"/>
  <c r="Y934" i="8"/>
  <c r="X935" i="8"/>
  <c r="Y935" i="8"/>
  <c r="X936" i="8"/>
  <c r="Y936" i="8"/>
  <c r="X937" i="8"/>
  <c r="Y937" i="8"/>
  <c r="X938" i="8"/>
  <c r="Y938" i="8"/>
  <c r="X939" i="8"/>
  <c r="Y939" i="8"/>
  <c r="X940" i="8"/>
  <c r="Y940" i="8"/>
  <c r="X941" i="8"/>
  <c r="Y941" i="8"/>
  <c r="X942" i="8"/>
  <c r="Y942" i="8"/>
  <c r="X943" i="8"/>
  <c r="Y943" i="8"/>
  <c r="X944" i="8"/>
  <c r="Y944" i="8"/>
  <c r="X945" i="8"/>
  <c r="Y945" i="8"/>
  <c r="X946" i="8"/>
  <c r="Y946" i="8"/>
  <c r="X947" i="8"/>
  <c r="Y947" i="8"/>
  <c r="X948" i="8"/>
  <c r="Y948" i="8"/>
  <c r="X949" i="8"/>
  <c r="Y949" i="8"/>
  <c r="X950" i="8"/>
  <c r="Y950" i="8"/>
  <c r="X951" i="8"/>
  <c r="Y951" i="8"/>
  <c r="X952" i="8"/>
  <c r="Y952" i="8"/>
  <c r="X953" i="8"/>
  <c r="Y953" i="8"/>
  <c r="X954" i="8"/>
  <c r="Y954" i="8"/>
  <c r="L925" i="8"/>
  <c r="L919" i="8"/>
  <c r="L936" i="8"/>
  <c r="L917" i="8"/>
  <c r="M916" i="8"/>
  <c r="L916" i="8"/>
  <c r="L912" i="8"/>
  <c r="G908" i="8"/>
  <c r="H908" i="8" s="1"/>
  <c r="I908" i="8" s="1"/>
  <c r="K908" i="8"/>
  <c r="G909" i="8"/>
  <c r="H909" i="8" s="1"/>
  <c r="I909" i="8" s="1"/>
  <c r="K909" i="8"/>
  <c r="G910" i="8"/>
  <c r="H910" i="8" s="1"/>
  <c r="I910" i="8" s="1"/>
  <c r="K910" i="8"/>
  <c r="G911" i="8"/>
  <c r="H911" i="8" s="1"/>
  <c r="I911" i="8" s="1"/>
  <c r="K911" i="8"/>
  <c r="G912" i="8"/>
  <c r="H912" i="8" s="1"/>
  <c r="I912" i="8" s="1"/>
  <c r="K912" i="8"/>
  <c r="G913" i="8"/>
  <c r="H913" i="8" s="1"/>
  <c r="I913" i="8" s="1"/>
  <c r="K913" i="8"/>
  <c r="G914" i="8"/>
  <c r="H914" i="8" s="1"/>
  <c r="I914" i="8" s="1"/>
  <c r="M912" i="8" s="1"/>
  <c r="K914" i="8"/>
  <c r="G915" i="8"/>
  <c r="H915" i="8" s="1"/>
  <c r="I915" i="8" s="1"/>
  <c r="K915" i="8"/>
  <c r="G916" i="8"/>
  <c r="H916" i="8" s="1"/>
  <c r="I916" i="8" s="1"/>
  <c r="K916" i="8"/>
  <c r="N916" i="8" s="1"/>
  <c r="G917" i="8"/>
  <c r="H917" i="8" s="1"/>
  <c r="I917" i="8" s="1"/>
  <c r="M917" i="8" s="1"/>
  <c r="K917" i="8"/>
  <c r="N917" i="8" s="1"/>
  <c r="G918" i="8"/>
  <c r="H918" i="8" s="1"/>
  <c r="I918" i="8" s="1"/>
  <c r="M918" i="8" s="1"/>
  <c r="K918" i="8"/>
  <c r="N918" i="8" s="1"/>
  <c r="G919" i="8"/>
  <c r="H919" i="8" s="1"/>
  <c r="I919" i="8" s="1"/>
  <c r="M919" i="8" s="1"/>
  <c r="K919" i="8"/>
  <c r="N919" i="8" s="1"/>
  <c r="G920" i="8"/>
  <c r="H920" i="8" s="1"/>
  <c r="I920" i="8" s="1"/>
  <c r="K920" i="8"/>
  <c r="G921" i="8"/>
  <c r="H921" i="8" s="1"/>
  <c r="I921" i="8" s="1"/>
  <c r="M921" i="8" s="1"/>
  <c r="K921" i="8"/>
  <c r="G922" i="8"/>
  <c r="H922" i="8" s="1"/>
  <c r="I922" i="8" s="1"/>
  <c r="K922" i="8"/>
  <c r="G923" i="8"/>
  <c r="H923" i="8" s="1"/>
  <c r="I923" i="8" s="1"/>
  <c r="K923" i="8"/>
  <c r="G924" i="8"/>
  <c r="H924" i="8" s="1"/>
  <c r="I924" i="8" s="1"/>
  <c r="K924" i="8"/>
  <c r="G925" i="8"/>
  <c r="H925" i="8" s="1"/>
  <c r="I925" i="8" s="1"/>
  <c r="K925" i="8"/>
  <c r="G926" i="8"/>
  <c r="H926" i="8" s="1"/>
  <c r="I926" i="8" s="1"/>
  <c r="M925" i="8" s="1"/>
  <c r="K926" i="8"/>
  <c r="G927" i="8"/>
  <c r="H927" i="8" s="1"/>
  <c r="I927" i="8" s="1"/>
  <c r="K927" i="8"/>
  <c r="G928" i="8"/>
  <c r="H928" i="8" s="1"/>
  <c r="I928" i="8" s="1"/>
  <c r="G929" i="8"/>
  <c r="H929" i="8" s="1"/>
  <c r="I929" i="8" s="1"/>
  <c r="K929" i="8"/>
  <c r="G930" i="8"/>
  <c r="H930" i="8" s="1"/>
  <c r="I930" i="8" s="1"/>
  <c r="M930" i="8" s="1"/>
  <c r="P930" i="8" s="1"/>
  <c r="I37" i="11" s="1"/>
  <c r="K930" i="8"/>
  <c r="G931" i="8"/>
  <c r="H931" i="8" s="1"/>
  <c r="I931" i="8" s="1"/>
  <c r="K931" i="8"/>
  <c r="G932" i="8"/>
  <c r="H932" i="8" s="1"/>
  <c r="I932" i="8" s="1"/>
  <c r="K932" i="8"/>
  <c r="G933" i="8"/>
  <c r="H933" i="8" s="1"/>
  <c r="I933" i="8" s="1"/>
  <c r="K933" i="8"/>
  <c r="G934" i="8"/>
  <c r="H934" i="8" s="1"/>
  <c r="I934" i="8" s="1"/>
  <c r="K934" i="8"/>
  <c r="G935" i="8"/>
  <c r="H935" i="8" s="1"/>
  <c r="I935" i="8" s="1"/>
  <c r="M935" i="8" s="1"/>
  <c r="K935" i="8"/>
  <c r="N935" i="8" s="1"/>
  <c r="G936" i="8"/>
  <c r="H936" i="8" s="1"/>
  <c r="I936" i="8" s="1"/>
  <c r="M936" i="8" s="1"/>
  <c r="K936" i="8"/>
  <c r="N936" i="8" s="1"/>
  <c r="G937" i="8"/>
  <c r="H937" i="8" s="1"/>
  <c r="I937" i="8" s="1"/>
  <c r="M937" i="8" s="1"/>
  <c r="K937" i="8"/>
  <c r="N937" i="8" s="1"/>
  <c r="G938" i="8"/>
  <c r="H938" i="8" s="1"/>
  <c r="I938" i="8" s="1"/>
  <c r="M938" i="8" s="1"/>
  <c r="K938" i="8"/>
  <c r="G939" i="8"/>
  <c r="H939" i="8" s="1"/>
  <c r="I939" i="8" s="1"/>
  <c r="K939" i="8"/>
  <c r="G940" i="8"/>
  <c r="H940" i="8" s="1"/>
  <c r="I940" i="8" s="1"/>
  <c r="K940" i="8"/>
  <c r="G941" i="8"/>
  <c r="H941" i="8" s="1"/>
  <c r="I941" i="8" s="1"/>
  <c r="K941" i="8"/>
  <c r="G942" i="8"/>
  <c r="H942" i="8" s="1"/>
  <c r="I942" i="8" s="1"/>
  <c r="K942" i="8"/>
  <c r="G943" i="8"/>
  <c r="H943" i="8" s="1"/>
  <c r="I943" i="8" s="1"/>
  <c r="M943" i="8" s="1"/>
  <c r="K943" i="8"/>
  <c r="G944" i="8"/>
  <c r="H944" i="8" s="1"/>
  <c r="I944" i="8" s="1"/>
  <c r="K944" i="8"/>
  <c r="G945" i="8"/>
  <c r="H945" i="8" s="1"/>
  <c r="I945" i="8" s="1"/>
  <c r="K945" i="8"/>
  <c r="G946" i="8"/>
  <c r="H946" i="8" s="1"/>
  <c r="I946" i="8" s="1"/>
  <c r="K946" i="8"/>
  <c r="G947" i="8"/>
  <c r="H947" i="8" s="1"/>
  <c r="I947" i="8" s="1"/>
  <c r="K947" i="8"/>
  <c r="G948" i="8"/>
  <c r="H948" i="8" s="1"/>
  <c r="I948" i="8" s="1"/>
  <c r="K948" i="8"/>
  <c r="G949" i="8"/>
  <c r="H949" i="8" s="1"/>
  <c r="I949" i="8"/>
  <c r="K949" i="8"/>
  <c r="G950" i="8"/>
  <c r="H950" i="8" s="1"/>
  <c r="I950" i="8" s="1"/>
  <c r="K950" i="8"/>
  <c r="G951" i="8"/>
  <c r="H951" i="8" s="1"/>
  <c r="I951" i="8" s="1"/>
  <c r="M951" i="8" s="1"/>
  <c r="K951" i="8"/>
  <c r="G952" i="8"/>
  <c r="H952" i="8" s="1"/>
  <c r="I952" i="8"/>
  <c r="K952" i="8"/>
  <c r="G953" i="8"/>
  <c r="H953" i="8" s="1"/>
  <c r="I953" i="8"/>
  <c r="K953" i="8"/>
  <c r="G954" i="8"/>
  <c r="H954" i="8" s="1"/>
  <c r="I954" i="8" s="1"/>
  <c r="M954" i="8" s="1"/>
  <c r="K954" i="8"/>
  <c r="N954" i="8" s="1"/>
  <c r="P937" i="8" l="1"/>
  <c r="J37" i="11" s="1"/>
  <c r="P919" i="8"/>
  <c r="H37" i="11" s="1"/>
  <c r="M947" i="8"/>
  <c r="P947" i="8" s="1"/>
  <c r="K37" i="11" s="1"/>
  <c r="P916" i="8"/>
  <c r="G37" i="11" s="1"/>
  <c r="L935" i="8"/>
  <c r="L951" i="8"/>
  <c r="P996" i="8"/>
  <c r="H38" i="11" s="1"/>
  <c r="L947" i="8"/>
  <c r="C19" i="11"/>
  <c r="R958" i="8"/>
  <c r="L921" i="8"/>
  <c r="O919" i="8" s="1"/>
  <c r="H18" i="11" s="1"/>
  <c r="L937" i="8"/>
  <c r="O937" i="8" s="1"/>
  <c r="J18" i="11" s="1"/>
  <c r="L930" i="8"/>
  <c r="O930" i="8" s="1"/>
  <c r="I18" i="11" s="1"/>
  <c r="L943" i="8"/>
  <c r="L918" i="8"/>
  <c r="O916" i="8" s="1"/>
  <c r="G18" i="11" s="1"/>
  <c r="L954" i="8"/>
  <c r="L938" i="8"/>
  <c r="O955" i="8"/>
  <c r="B19" i="11" s="1"/>
  <c r="M19" i="11" s="1"/>
  <c r="O971" i="8"/>
  <c r="E19" i="11" s="1"/>
  <c r="Q988" i="8"/>
  <c r="Q971" i="8"/>
  <c r="Q958" i="8"/>
  <c r="N38" i="11"/>
  <c r="M957" i="8"/>
  <c r="P955" i="8" s="1"/>
  <c r="B38" i="11" s="1"/>
  <c r="N951" i="8"/>
  <c r="N947" i="8"/>
  <c r="N943" i="8"/>
  <c r="N938" i="8"/>
  <c r="N930" i="8"/>
  <c r="Q930" i="8" s="1"/>
  <c r="N925" i="8"/>
  <c r="N921" i="8"/>
  <c r="Q916" i="8"/>
  <c r="N912" i="8"/>
  <c r="X904" i="8"/>
  <c r="Y904" i="8"/>
  <c r="X905" i="8"/>
  <c r="Y905" i="8"/>
  <c r="X906" i="8"/>
  <c r="Y906" i="8"/>
  <c r="X907" i="8"/>
  <c r="Y907" i="8"/>
  <c r="G904" i="8"/>
  <c r="H904" i="8" s="1"/>
  <c r="I904" i="8" s="1"/>
  <c r="K904" i="8"/>
  <c r="G905" i="8"/>
  <c r="H905" i="8" s="1"/>
  <c r="I905" i="8" s="1"/>
  <c r="K905" i="8"/>
  <c r="G906" i="8"/>
  <c r="H906" i="8" s="1"/>
  <c r="K906" i="8"/>
  <c r="G907" i="8"/>
  <c r="H907" i="8"/>
  <c r="I907" i="8" s="1"/>
  <c r="K907" i="8"/>
  <c r="I906" i="8" l="1"/>
  <c r="M906" i="8" s="1"/>
  <c r="L906" i="8"/>
  <c r="N906" i="8"/>
  <c r="M38" i="11"/>
  <c r="O947" i="8"/>
  <c r="K18" i="11" s="1"/>
  <c r="Q947" i="8"/>
  <c r="Q937" i="8"/>
  <c r="Q919" i="8"/>
  <c r="X870" i="8"/>
  <c r="Y870" i="8"/>
  <c r="X871" i="8"/>
  <c r="Y871" i="8"/>
  <c r="X872" i="8"/>
  <c r="Y872" i="8"/>
  <c r="X873" i="8"/>
  <c r="Y873" i="8"/>
  <c r="X874" i="8"/>
  <c r="Y874" i="8"/>
  <c r="X875" i="8"/>
  <c r="Y875" i="8"/>
  <c r="X876" i="8"/>
  <c r="Y876" i="8"/>
  <c r="X877" i="8"/>
  <c r="Y877" i="8"/>
  <c r="X878" i="8"/>
  <c r="Y878" i="8"/>
  <c r="X879" i="8"/>
  <c r="Y879" i="8"/>
  <c r="X880" i="8"/>
  <c r="Y880" i="8"/>
  <c r="X881" i="8"/>
  <c r="Y881" i="8"/>
  <c r="X882" i="8"/>
  <c r="Y882" i="8"/>
  <c r="X883" i="8"/>
  <c r="Y883" i="8"/>
  <c r="X884" i="8"/>
  <c r="Y884" i="8"/>
  <c r="X885" i="8"/>
  <c r="Y885" i="8"/>
  <c r="X886" i="8"/>
  <c r="Y886" i="8"/>
  <c r="X887" i="8"/>
  <c r="Y887" i="8"/>
  <c r="X888" i="8"/>
  <c r="Y888" i="8"/>
  <c r="X889" i="8"/>
  <c r="Y889" i="8"/>
  <c r="X890" i="8"/>
  <c r="Y890" i="8"/>
  <c r="X891" i="8"/>
  <c r="Y891" i="8"/>
  <c r="X892" i="8"/>
  <c r="Y892" i="8"/>
  <c r="X893" i="8"/>
  <c r="Y893" i="8"/>
  <c r="X894" i="8"/>
  <c r="Y894" i="8"/>
  <c r="X895" i="8"/>
  <c r="Y895" i="8"/>
  <c r="X896" i="8"/>
  <c r="Y896" i="8"/>
  <c r="X897" i="8"/>
  <c r="Y897" i="8"/>
  <c r="X898" i="8"/>
  <c r="Y898" i="8"/>
  <c r="X899" i="8"/>
  <c r="Y899" i="8"/>
  <c r="X900" i="8"/>
  <c r="Y900" i="8"/>
  <c r="X901" i="8"/>
  <c r="Y901" i="8"/>
  <c r="X902" i="8"/>
  <c r="Y902" i="8"/>
  <c r="X903" i="8"/>
  <c r="Y903" i="8"/>
  <c r="L874" i="8"/>
  <c r="G872" i="8"/>
  <c r="H872" i="8" s="1"/>
  <c r="I872" i="8" s="1"/>
  <c r="K872" i="8"/>
  <c r="G873" i="8"/>
  <c r="H873" i="8" s="1"/>
  <c r="I873" i="8" s="1"/>
  <c r="M873" i="8" s="1"/>
  <c r="K873" i="8"/>
  <c r="N873" i="8" s="1"/>
  <c r="G874" i="8"/>
  <c r="H874" i="8" s="1"/>
  <c r="I874" i="8" s="1"/>
  <c r="M874" i="8" s="1"/>
  <c r="K874" i="8"/>
  <c r="N874" i="8" s="1"/>
  <c r="G875" i="8"/>
  <c r="H875" i="8" s="1"/>
  <c r="I875" i="8" s="1"/>
  <c r="M875" i="8" s="1"/>
  <c r="K875" i="8"/>
  <c r="N875" i="8" s="1"/>
  <c r="G876" i="8"/>
  <c r="H876" i="8" s="1"/>
  <c r="I876" i="8" s="1"/>
  <c r="K876" i="8"/>
  <c r="G877" i="8"/>
  <c r="H877" i="8" s="1"/>
  <c r="I877" i="8" s="1"/>
  <c r="K877" i="8"/>
  <c r="G878" i="8"/>
  <c r="H878" i="8" s="1"/>
  <c r="I878" i="8" s="1"/>
  <c r="K878" i="8"/>
  <c r="G879" i="8"/>
  <c r="H879" i="8" s="1"/>
  <c r="I879" i="8" s="1"/>
  <c r="K879" i="8"/>
  <c r="G880" i="8"/>
  <c r="H880" i="8" s="1"/>
  <c r="I880" i="8" s="1"/>
  <c r="K880" i="8"/>
  <c r="G881" i="8"/>
  <c r="H881" i="8" s="1"/>
  <c r="I881" i="8" s="1"/>
  <c r="K881" i="8"/>
  <c r="G882" i="8"/>
  <c r="H882" i="8" s="1"/>
  <c r="I882" i="8" s="1"/>
  <c r="K882" i="8"/>
  <c r="G883" i="8"/>
  <c r="H883" i="8" s="1"/>
  <c r="I883" i="8" s="1"/>
  <c r="K883" i="8"/>
  <c r="G884" i="8"/>
  <c r="H884" i="8" s="1"/>
  <c r="I884" i="8" s="1"/>
  <c r="K884" i="8"/>
  <c r="G885" i="8"/>
  <c r="H885" i="8" s="1"/>
  <c r="I885" i="8" s="1"/>
  <c r="K885" i="8"/>
  <c r="G886" i="8"/>
  <c r="H886" i="8" s="1"/>
  <c r="I886" i="8" s="1"/>
  <c r="K886" i="8"/>
  <c r="G887" i="8"/>
  <c r="H887" i="8" s="1"/>
  <c r="I887" i="8" s="1"/>
  <c r="K887" i="8"/>
  <c r="G888" i="8"/>
  <c r="H888" i="8" s="1"/>
  <c r="I888" i="8" s="1"/>
  <c r="K888" i="8"/>
  <c r="G889" i="8"/>
  <c r="H889" i="8" s="1"/>
  <c r="I889" i="8" s="1"/>
  <c r="K889" i="8"/>
  <c r="G890" i="8"/>
  <c r="H890" i="8" s="1"/>
  <c r="I890" i="8" s="1"/>
  <c r="K890" i="8"/>
  <c r="G891" i="8"/>
  <c r="H891" i="8" s="1"/>
  <c r="I891" i="8" s="1"/>
  <c r="K891" i="8"/>
  <c r="G892" i="8"/>
  <c r="H892" i="8" s="1"/>
  <c r="I892" i="8" s="1"/>
  <c r="K892" i="8"/>
  <c r="G893" i="8"/>
  <c r="H893" i="8" s="1"/>
  <c r="I893" i="8" s="1"/>
  <c r="K893" i="8"/>
  <c r="G894" i="8"/>
  <c r="H894" i="8" s="1"/>
  <c r="I894" i="8" s="1"/>
  <c r="K894" i="8"/>
  <c r="G895" i="8"/>
  <c r="H895" i="8" s="1"/>
  <c r="I895" i="8" s="1"/>
  <c r="M895" i="8" s="1"/>
  <c r="K895" i="8"/>
  <c r="N895" i="8" s="1"/>
  <c r="G896" i="8"/>
  <c r="H896" i="8" s="1"/>
  <c r="I896" i="8" s="1"/>
  <c r="M896" i="8" s="1"/>
  <c r="K896" i="8"/>
  <c r="N896" i="8" s="1"/>
  <c r="G897" i="8"/>
  <c r="H897" i="8" s="1"/>
  <c r="I897" i="8" s="1"/>
  <c r="M897" i="8" s="1"/>
  <c r="K897" i="8"/>
  <c r="N897" i="8" s="1"/>
  <c r="G898" i="8"/>
  <c r="H898" i="8" s="1"/>
  <c r="I898" i="8" s="1"/>
  <c r="K898" i="8"/>
  <c r="G899" i="8"/>
  <c r="H899" i="8" s="1"/>
  <c r="I899" i="8" s="1"/>
  <c r="K899" i="8"/>
  <c r="G900" i="8"/>
  <c r="H900" i="8" s="1"/>
  <c r="I900" i="8" s="1"/>
  <c r="K900" i="8"/>
  <c r="G901" i="8"/>
  <c r="H901" i="8" s="1"/>
  <c r="I901" i="8" s="1"/>
  <c r="K901" i="8"/>
  <c r="G902" i="8"/>
  <c r="H902" i="8" s="1"/>
  <c r="K902" i="8"/>
  <c r="G903" i="8"/>
  <c r="H903" i="8" s="1"/>
  <c r="I903" i="8" s="1"/>
  <c r="K903" i="8"/>
  <c r="K871" i="8"/>
  <c r="G871" i="8"/>
  <c r="H871" i="8" s="1"/>
  <c r="I871" i="8" s="1"/>
  <c r="K870" i="8"/>
  <c r="G870" i="8"/>
  <c r="H870" i="8" s="1"/>
  <c r="N18" i="11" s="1"/>
  <c r="L896" i="8" l="1"/>
  <c r="N902" i="8"/>
  <c r="Q902" i="8"/>
  <c r="M893" i="8"/>
  <c r="P896" i="8"/>
  <c r="E37" i="11" s="1"/>
  <c r="M881" i="8"/>
  <c r="P875" i="8" s="1"/>
  <c r="C37" i="11" s="1"/>
  <c r="M898" i="8"/>
  <c r="M876" i="8"/>
  <c r="M887" i="8"/>
  <c r="L897" i="8"/>
  <c r="N898" i="8"/>
  <c r="Q896" i="8" s="1"/>
  <c r="L876" i="8"/>
  <c r="L887" i="8"/>
  <c r="I902" i="8"/>
  <c r="M902" i="8" s="1"/>
  <c r="L902" i="8"/>
  <c r="O902" i="8" s="1"/>
  <c r="L895" i="8"/>
  <c r="L893" i="8"/>
  <c r="L898" i="8"/>
  <c r="I870" i="8"/>
  <c r="N37" i="11" s="1"/>
  <c r="L870" i="8"/>
  <c r="O870" i="8" s="1"/>
  <c r="B18" i="11" s="1"/>
  <c r="L881" i="8"/>
  <c r="L873" i="8"/>
  <c r="L875" i="8"/>
  <c r="F18" i="11"/>
  <c r="N893" i="8"/>
  <c r="N887" i="8"/>
  <c r="N881" i="8"/>
  <c r="N876" i="8"/>
  <c r="N870" i="8"/>
  <c r="Q870" i="8" s="1"/>
  <c r="O17" i="11"/>
  <c r="X775" i="8"/>
  <c r="Y775" i="8"/>
  <c r="X776" i="8"/>
  <c r="Y776" i="8"/>
  <c r="X777" i="8"/>
  <c r="Y777" i="8"/>
  <c r="X778" i="8"/>
  <c r="Y778" i="8"/>
  <c r="X779" i="8"/>
  <c r="Y779" i="8"/>
  <c r="X780" i="8"/>
  <c r="Y780" i="8"/>
  <c r="X781" i="8"/>
  <c r="Y781" i="8"/>
  <c r="X782" i="8"/>
  <c r="Y782" i="8"/>
  <c r="X783" i="8"/>
  <c r="Y783" i="8"/>
  <c r="X784" i="8"/>
  <c r="Y784" i="8"/>
  <c r="X785" i="8"/>
  <c r="Y785" i="8"/>
  <c r="X786" i="8"/>
  <c r="Y786" i="8"/>
  <c r="X787" i="8"/>
  <c r="Y787" i="8"/>
  <c r="X788" i="8"/>
  <c r="Y788" i="8"/>
  <c r="X789" i="8"/>
  <c r="Y789" i="8"/>
  <c r="X790" i="8"/>
  <c r="Y790" i="8"/>
  <c r="X791" i="8"/>
  <c r="Y791" i="8"/>
  <c r="X792" i="8"/>
  <c r="Y792" i="8"/>
  <c r="X793" i="8"/>
  <c r="Y793" i="8"/>
  <c r="X794" i="8"/>
  <c r="Y794" i="8"/>
  <c r="X795" i="8"/>
  <c r="Y795" i="8"/>
  <c r="X796" i="8"/>
  <c r="Y796" i="8"/>
  <c r="X797" i="8"/>
  <c r="Y797" i="8"/>
  <c r="X798" i="8"/>
  <c r="Y798" i="8"/>
  <c r="X799" i="8"/>
  <c r="Y799" i="8"/>
  <c r="X800" i="8"/>
  <c r="Y800" i="8"/>
  <c r="X801" i="8"/>
  <c r="Y801" i="8"/>
  <c r="X802" i="8"/>
  <c r="Y802" i="8"/>
  <c r="X803" i="8"/>
  <c r="Y803" i="8"/>
  <c r="X804" i="8"/>
  <c r="Y804" i="8"/>
  <c r="X805" i="8"/>
  <c r="Y805" i="8"/>
  <c r="X806" i="8"/>
  <c r="Y806" i="8"/>
  <c r="X807" i="8"/>
  <c r="Y807" i="8"/>
  <c r="X808" i="8"/>
  <c r="Y808" i="8"/>
  <c r="X809" i="8"/>
  <c r="Y809" i="8"/>
  <c r="X810" i="8"/>
  <c r="Y810" i="8"/>
  <c r="X811" i="8"/>
  <c r="Y811" i="8"/>
  <c r="X812" i="8"/>
  <c r="Y812" i="8"/>
  <c r="X813" i="8"/>
  <c r="Y813" i="8"/>
  <c r="X814" i="8"/>
  <c r="Y814" i="8"/>
  <c r="X815" i="8"/>
  <c r="Y815" i="8"/>
  <c r="X816" i="8"/>
  <c r="Y816" i="8"/>
  <c r="X817" i="8"/>
  <c r="Y817" i="8"/>
  <c r="X818" i="8"/>
  <c r="Y818" i="8"/>
  <c r="X819" i="8"/>
  <c r="Y819" i="8"/>
  <c r="X820" i="8"/>
  <c r="Y820" i="8"/>
  <c r="X821" i="8"/>
  <c r="Y821" i="8"/>
  <c r="X822" i="8"/>
  <c r="Y822" i="8"/>
  <c r="X823" i="8"/>
  <c r="Y823" i="8"/>
  <c r="X824" i="8"/>
  <c r="Y824" i="8"/>
  <c r="X825" i="8"/>
  <c r="Y825" i="8"/>
  <c r="X826" i="8"/>
  <c r="Y826" i="8"/>
  <c r="X827" i="8"/>
  <c r="Y827" i="8"/>
  <c r="X828" i="8"/>
  <c r="Y828" i="8"/>
  <c r="X829" i="8"/>
  <c r="Y829" i="8"/>
  <c r="X830" i="8"/>
  <c r="Y830" i="8"/>
  <c r="X831" i="8"/>
  <c r="Y831" i="8"/>
  <c r="X832" i="8"/>
  <c r="Y832" i="8"/>
  <c r="X833" i="8"/>
  <c r="Y833" i="8"/>
  <c r="X834" i="8"/>
  <c r="Y834" i="8"/>
  <c r="X835" i="8"/>
  <c r="Y835" i="8"/>
  <c r="X836" i="8"/>
  <c r="Y836" i="8"/>
  <c r="X837" i="8"/>
  <c r="Y837" i="8"/>
  <c r="X838" i="8"/>
  <c r="Y838" i="8"/>
  <c r="X839" i="8"/>
  <c r="Y839" i="8"/>
  <c r="X840" i="8"/>
  <c r="Y840" i="8"/>
  <c r="X841" i="8"/>
  <c r="Y841" i="8"/>
  <c r="X842" i="8"/>
  <c r="Y842" i="8"/>
  <c r="X843" i="8"/>
  <c r="Y843" i="8"/>
  <c r="X844" i="8"/>
  <c r="Y844" i="8"/>
  <c r="X845" i="8"/>
  <c r="Y845" i="8"/>
  <c r="X846" i="8"/>
  <c r="Y846" i="8"/>
  <c r="X847" i="8"/>
  <c r="Y847" i="8"/>
  <c r="X848" i="8"/>
  <c r="Y848" i="8"/>
  <c r="X849" i="8"/>
  <c r="Y849" i="8"/>
  <c r="X850" i="8"/>
  <c r="Y850" i="8"/>
  <c r="X851" i="8"/>
  <c r="Y851" i="8"/>
  <c r="X852" i="8"/>
  <c r="Y852" i="8"/>
  <c r="X853" i="8"/>
  <c r="Y853" i="8"/>
  <c r="X854" i="8"/>
  <c r="Y854" i="8"/>
  <c r="X855" i="8"/>
  <c r="Y855" i="8"/>
  <c r="X856" i="8"/>
  <c r="Y856" i="8"/>
  <c r="X857" i="8"/>
  <c r="Y857" i="8"/>
  <c r="X858" i="8"/>
  <c r="Y858" i="8"/>
  <c r="X859" i="8"/>
  <c r="Y859" i="8"/>
  <c r="X860" i="8"/>
  <c r="Y860" i="8"/>
  <c r="X861" i="8"/>
  <c r="Y861" i="8"/>
  <c r="X862" i="8"/>
  <c r="Y862" i="8"/>
  <c r="X863" i="8"/>
  <c r="Y863" i="8"/>
  <c r="X864" i="8"/>
  <c r="Y864" i="8"/>
  <c r="X865" i="8"/>
  <c r="Y865" i="8"/>
  <c r="X866" i="8"/>
  <c r="Y866" i="8"/>
  <c r="X867" i="8"/>
  <c r="Y867" i="8"/>
  <c r="X868" i="8"/>
  <c r="Y868" i="8"/>
  <c r="X869" i="8"/>
  <c r="Y869" i="8"/>
  <c r="N792" i="8"/>
  <c r="G777" i="8"/>
  <c r="H777" i="8"/>
  <c r="I777" i="8" s="1"/>
  <c r="K777" i="8"/>
  <c r="G778" i="8"/>
  <c r="H778" i="8" s="1"/>
  <c r="I778" i="8" s="1"/>
  <c r="K778" i="8"/>
  <c r="G779" i="8"/>
  <c r="H779" i="8"/>
  <c r="K779" i="8"/>
  <c r="G780" i="8"/>
  <c r="H780" i="8" s="1"/>
  <c r="I780" i="8" s="1"/>
  <c r="K780" i="8"/>
  <c r="G781" i="8"/>
  <c r="H781" i="8"/>
  <c r="I781" i="8" s="1"/>
  <c r="K781" i="8"/>
  <c r="G782" i="8"/>
  <c r="H782" i="8" s="1"/>
  <c r="K782" i="8"/>
  <c r="G783" i="8"/>
  <c r="H783" i="8"/>
  <c r="I783" i="8" s="1"/>
  <c r="K783" i="8"/>
  <c r="G784" i="8"/>
  <c r="H784" i="8" s="1"/>
  <c r="I784" i="8" s="1"/>
  <c r="K784" i="8"/>
  <c r="G785" i="8"/>
  <c r="H785" i="8"/>
  <c r="L785" i="8" s="1"/>
  <c r="K785" i="8"/>
  <c r="G786" i="8"/>
  <c r="H786" i="8" s="1"/>
  <c r="I786" i="8" s="1"/>
  <c r="K786" i="8"/>
  <c r="G787" i="8"/>
  <c r="H787" i="8"/>
  <c r="I787" i="8" s="1"/>
  <c r="K787" i="8"/>
  <c r="N785" i="8" s="1"/>
  <c r="G788" i="8"/>
  <c r="H788" i="8" s="1"/>
  <c r="K788" i="8"/>
  <c r="G789" i="8"/>
  <c r="H789" i="8"/>
  <c r="I789" i="8" s="1"/>
  <c r="K789" i="8"/>
  <c r="G790" i="8"/>
  <c r="H790" i="8" s="1"/>
  <c r="I790" i="8" s="1"/>
  <c r="K790" i="8"/>
  <c r="G791" i="8"/>
  <c r="H791" i="8"/>
  <c r="L791" i="8" s="1"/>
  <c r="K791" i="8"/>
  <c r="N791" i="8" s="1"/>
  <c r="G792" i="8"/>
  <c r="H792" i="8" s="1"/>
  <c r="K792" i="8"/>
  <c r="G793" i="8"/>
  <c r="H793" i="8"/>
  <c r="I793" i="8" s="1"/>
  <c r="K793" i="8"/>
  <c r="G794" i="8"/>
  <c r="H794" i="8" s="1"/>
  <c r="K794" i="8"/>
  <c r="G795" i="8"/>
  <c r="H795" i="8"/>
  <c r="I795" i="8" s="1"/>
  <c r="K795" i="8"/>
  <c r="G796" i="8"/>
  <c r="H796" i="8" s="1"/>
  <c r="I796" i="8" s="1"/>
  <c r="K796" i="8"/>
  <c r="G797" i="8"/>
  <c r="H797" i="8"/>
  <c r="I797" i="8" s="1"/>
  <c r="K797" i="8"/>
  <c r="G798" i="8"/>
  <c r="H798" i="8" s="1"/>
  <c r="K798" i="8"/>
  <c r="G799" i="8"/>
  <c r="H799" i="8"/>
  <c r="I799" i="8" s="1"/>
  <c r="K799" i="8"/>
  <c r="G800" i="8"/>
  <c r="H800" i="8" s="1"/>
  <c r="I800" i="8" s="1"/>
  <c r="K800" i="8"/>
  <c r="G801" i="8"/>
  <c r="H801" i="8"/>
  <c r="I801" i="8" s="1"/>
  <c r="K801" i="8"/>
  <c r="G802" i="8"/>
  <c r="H802" i="8" s="1"/>
  <c r="K802" i="8"/>
  <c r="G803" i="8"/>
  <c r="H803" i="8"/>
  <c r="I803" i="8" s="1"/>
  <c r="K803" i="8"/>
  <c r="G804" i="8"/>
  <c r="H804" i="8" s="1"/>
  <c r="I804" i="8" s="1"/>
  <c r="K804" i="8"/>
  <c r="G805" i="8"/>
  <c r="H805" i="8"/>
  <c r="K805" i="8"/>
  <c r="G806" i="8"/>
  <c r="H806" i="8" s="1"/>
  <c r="I806" i="8" s="1"/>
  <c r="K806" i="8"/>
  <c r="G807" i="8"/>
  <c r="H807" i="8"/>
  <c r="I807" i="8" s="1"/>
  <c r="K807" i="8"/>
  <c r="G808" i="8"/>
  <c r="H808" i="8" s="1"/>
  <c r="I808" i="8" s="1"/>
  <c r="K808" i="8"/>
  <c r="G809" i="8"/>
  <c r="H809" i="8"/>
  <c r="I809" i="8" s="1"/>
  <c r="K809" i="8"/>
  <c r="G810" i="8"/>
  <c r="H810" i="8" s="1"/>
  <c r="K810" i="8"/>
  <c r="G811" i="8"/>
  <c r="H811" i="8"/>
  <c r="I811" i="8" s="1"/>
  <c r="K811" i="8"/>
  <c r="G812" i="8"/>
  <c r="H812" i="8" s="1"/>
  <c r="I812" i="8" s="1"/>
  <c r="K812" i="8"/>
  <c r="G813" i="8"/>
  <c r="H813" i="8"/>
  <c r="L813" i="8" s="1"/>
  <c r="K813" i="8"/>
  <c r="N813" i="8" s="1"/>
  <c r="G814" i="8"/>
  <c r="H814" i="8" s="1"/>
  <c r="K814" i="8"/>
  <c r="G815" i="8"/>
  <c r="H815" i="8"/>
  <c r="I815" i="8" s="1"/>
  <c r="K815" i="8"/>
  <c r="G816" i="8"/>
  <c r="H816" i="8" s="1"/>
  <c r="K816" i="8"/>
  <c r="G817" i="8"/>
  <c r="H817" i="8"/>
  <c r="I817" i="8" s="1"/>
  <c r="K817" i="8"/>
  <c r="G818" i="8"/>
  <c r="H818" i="8" s="1"/>
  <c r="I818" i="8" s="1"/>
  <c r="K818" i="8"/>
  <c r="G819" i="8"/>
  <c r="H819" i="8"/>
  <c r="L819" i="8" s="1"/>
  <c r="K819" i="8"/>
  <c r="G820" i="8"/>
  <c r="H820" i="8" s="1"/>
  <c r="I820" i="8" s="1"/>
  <c r="K820" i="8"/>
  <c r="G821" i="8"/>
  <c r="H821" i="8"/>
  <c r="I821" i="8" s="1"/>
  <c r="K821" i="8"/>
  <c r="G822" i="8"/>
  <c r="H822" i="8" s="1"/>
  <c r="K822" i="8"/>
  <c r="G823" i="8"/>
  <c r="H823" i="8"/>
  <c r="I823" i="8" s="1"/>
  <c r="K823" i="8"/>
  <c r="G824" i="8"/>
  <c r="H824" i="8" s="1"/>
  <c r="I824" i="8" s="1"/>
  <c r="K824" i="8"/>
  <c r="G825" i="8"/>
  <c r="H825" i="8"/>
  <c r="I825" i="8" s="1"/>
  <c r="K825" i="8"/>
  <c r="G826" i="8"/>
  <c r="H826" i="8" s="1"/>
  <c r="K826" i="8"/>
  <c r="G827" i="8"/>
  <c r="H827" i="8"/>
  <c r="I827" i="8" s="1"/>
  <c r="K827" i="8"/>
  <c r="G828" i="8"/>
  <c r="H828" i="8" s="1"/>
  <c r="I828" i="8" s="1"/>
  <c r="K828" i="8"/>
  <c r="G829" i="8"/>
  <c r="H829" i="8"/>
  <c r="I829" i="8" s="1"/>
  <c r="K829" i="8"/>
  <c r="G830" i="8"/>
  <c r="H830" i="8" s="1"/>
  <c r="K830" i="8"/>
  <c r="G831" i="8"/>
  <c r="H831" i="8"/>
  <c r="I831" i="8" s="1"/>
  <c r="K831" i="8"/>
  <c r="G832" i="8"/>
  <c r="H832" i="8" s="1"/>
  <c r="I832" i="8" s="1"/>
  <c r="K832" i="8"/>
  <c r="G833" i="8"/>
  <c r="H833" i="8"/>
  <c r="I833" i="8" s="1"/>
  <c r="K833" i="8"/>
  <c r="G834" i="8"/>
  <c r="H834" i="8" s="1"/>
  <c r="I834" i="8" s="1"/>
  <c r="K834" i="8"/>
  <c r="G835" i="8"/>
  <c r="H835" i="8"/>
  <c r="L835" i="8" s="1"/>
  <c r="K835" i="8"/>
  <c r="N835" i="8" s="1"/>
  <c r="G836" i="8"/>
  <c r="H836" i="8" s="1"/>
  <c r="K836" i="8"/>
  <c r="N836" i="8" s="1"/>
  <c r="G837" i="8"/>
  <c r="H837" i="8"/>
  <c r="I837" i="8" s="1"/>
  <c r="K837" i="8"/>
  <c r="G838" i="8"/>
  <c r="H838" i="8" s="1"/>
  <c r="I838" i="8" s="1"/>
  <c r="K838" i="8"/>
  <c r="G839" i="8"/>
  <c r="H839" i="8"/>
  <c r="I839" i="8" s="1"/>
  <c r="K839" i="8"/>
  <c r="G840" i="8"/>
  <c r="H840" i="8" s="1"/>
  <c r="I840" i="8" s="1"/>
  <c r="K840" i="8"/>
  <c r="G841" i="8"/>
  <c r="H841" i="8"/>
  <c r="I841" i="8" s="1"/>
  <c r="K841" i="8"/>
  <c r="G842" i="8"/>
  <c r="H842" i="8" s="1"/>
  <c r="I842" i="8" s="1"/>
  <c r="K842" i="8"/>
  <c r="G843" i="8"/>
  <c r="H843" i="8"/>
  <c r="I843" i="8" s="1"/>
  <c r="K843" i="8"/>
  <c r="G844" i="8"/>
  <c r="H844" i="8" s="1"/>
  <c r="I844" i="8" s="1"/>
  <c r="K844" i="8"/>
  <c r="G845" i="8"/>
  <c r="H845" i="8"/>
  <c r="I845" i="8" s="1"/>
  <c r="K845" i="8"/>
  <c r="G846" i="8"/>
  <c r="H846" i="8" s="1"/>
  <c r="K846" i="8"/>
  <c r="G847" i="8"/>
  <c r="H847" i="8"/>
  <c r="I847" i="8" s="1"/>
  <c r="K847" i="8"/>
  <c r="G848" i="8"/>
  <c r="H848" i="8" s="1"/>
  <c r="I848" i="8" s="1"/>
  <c r="K848" i="8"/>
  <c r="G849" i="8"/>
  <c r="H849" i="8"/>
  <c r="I849" i="8" s="1"/>
  <c r="K849" i="8"/>
  <c r="G850" i="8"/>
  <c r="H850" i="8" s="1"/>
  <c r="I850" i="8" s="1"/>
  <c r="K850" i="8"/>
  <c r="G851" i="8"/>
  <c r="H851" i="8"/>
  <c r="I851" i="8" s="1"/>
  <c r="K851" i="8"/>
  <c r="G852" i="8"/>
  <c r="H852" i="8" s="1"/>
  <c r="I852" i="8" s="1"/>
  <c r="K852" i="8"/>
  <c r="G853" i="8"/>
  <c r="H853" i="8"/>
  <c r="K853" i="8"/>
  <c r="G854" i="8"/>
  <c r="H854" i="8" s="1"/>
  <c r="I854" i="8" s="1"/>
  <c r="K854" i="8"/>
  <c r="G855" i="8"/>
  <c r="H855" i="8"/>
  <c r="I855" i="8" s="1"/>
  <c r="K855" i="8"/>
  <c r="G856" i="8"/>
  <c r="H856" i="8" s="1"/>
  <c r="I856" i="8" s="1"/>
  <c r="K856" i="8"/>
  <c r="G857" i="8"/>
  <c r="H857" i="8"/>
  <c r="I857" i="8" s="1"/>
  <c r="K857" i="8"/>
  <c r="G858" i="8"/>
  <c r="H858" i="8" s="1"/>
  <c r="I858" i="8" s="1"/>
  <c r="K858" i="8"/>
  <c r="G859" i="8"/>
  <c r="H859" i="8"/>
  <c r="L859" i="8" s="1"/>
  <c r="K859" i="8"/>
  <c r="N859" i="8" s="1"/>
  <c r="G860" i="8"/>
  <c r="H860" i="8" s="1"/>
  <c r="K860" i="8"/>
  <c r="N860" i="8" s="1"/>
  <c r="G861" i="8"/>
  <c r="H861" i="8"/>
  <c r="I861" i="8" s="1"/>
  <c r="M861" i="8" s="1"/>
  <c r="K861" i="8"/>
  <c r="N861" i="8" s="1"/>
  <c r="G862" i="8"/>
  <c r="H862" i="8" s="1"/>
  <c r="K862" i="8"/>
  <c r="N862" i="8" s="1"/>
  <c r="G863" i="8"/>
  <c r="H863" i="8"/>
  <c r="L863" i="8" s="1"/>
  <c r="K863" i="8"/>
  <c r="G864" i="8"/>
  <c r="H864" i="8" s="1"/>
  <c r="I864" i="8" s="1"/>
  <c r="K864" i="8"/>
  <c r="G865" i="8"/>
  <c r="H865" i="8"/>
  <c r="I865" i="8" s="1"/>
  <c r="K865" i="8"/>
  <c r="G866" i="8"/>
  <c r="H866" i="8" s="1"/>
  <c r="K866" i="8"/>
  <c r="G867" i="8"/>
  <c r="H867" i="8"/>
  <c r="I867" i="8" s="1"/>
  <c r="K867" i="8"/>
  <c r="G868" i="8"/>
  <c r="H868" i="8" s="1"/>
  <c r="I868" i="8" s="1"/>
  <c r="K868" i="8"/>
  <c r="G869" i="8"/>
  <c r="H869" i="8"/>
  <c r="I869" i="8" s="1"/>
  <c r="K869" i="8"/>
  <c r="G776" i="8"/>
  <c r="H776" i="8" s="1"/>
  <c r="I776" i="8" s="1"/>
  <c r="K776" i="8"/>
  <c r="K775" i="8"/>
  <c r="G775" i="8"/>
  <c r="H775" i="8" s="1"/>
  <c r="I775" i="8" s="1"/>
  <c r="O859" i="8" l="1"/>
  <c r="J17" i="11" s="1"/>
  <c r="I810" i="8"/>
  <c r="M810" i="8" s="1"/>
  <c r="L810" i="8"/>
  <c r="I794" i="8"/>
  <c r="M794" i="8" s="1"/>
  <c r="L794" i="8"/>
  <c r="I816" i="8"/>
  <c r="M816" i="8" s="1"/>
  <c r="L816" i="8"/>
  <c r="L826" i="8"/>
  <c r="I826" i="8"/>
  <c r="M826" i="8" s="1"/>
  <c r="M841" i="8"/>
  <c r="I822" i="8"/>
  <c r="M822" i="8" s="1"/>
  <c r="P822" i="8" s="1"/>
  <c r="G36" i="11" s="1"/>
  <c r="L822" i="8"/>
  <c r="I866" i="8"/>
  <c r="M866" i="8" s="1"/>
  <c r="L866" i="8"/>
  <c r="L853" i="8"/>
  <c r="M837" i="8"/>
  <c r="L805" i="8"/>
  <c r="O805" i="8" s="1"/>
  <c r="E17" i="11" s="1"/>
  <c r="L802" i="8"/>
  <c r="I802" i="8"/>
  <c r="M802" i="8" s="1"/>
  <c r="I792" i="8"/>
  <c r="M792" i="8" s="1"/>
  <c r="L792" i="8"/>
  <c r="L779" i="8"/>
  <c r="O779" i="8" s="1"/>
  <c r="B17" i="11" s="1"/>
  <c r="I862" i="8"/>
  <c r="M862" i="8" s="1"/>
  <c r="L862" i="8"/>
  <c r="O862" i="8" s="1"/>
  <c r="K17" i="11" s="1"/>
  <c r="I846" i="8"/>
  <c r="M846" i="8" s="1"/>
  <c r="L846" i="8"/>
  <c r="L830" i="8"/>
  <c r="I830" i="8"/>
  <c r="M830" i="8" s="1"/>
  <c r="I814" i="8"/>
  <c r="M814" i="8" s="1"/>
  <c r="L814" i="8"/>
  <c r="O814" i="8" s="1"/>
  <c r="F17" i="11" s="1"/>
  <c r="L798" i="8"/>
  <c r="I798" i="8"/>
  <c r="M798" i="8" s="1"/>
  <c r="I782" i="8"/>
  <c r="M782" i="8" s="1"/>
  <c r="L782" i="8"/>
  <c r="I860" i="8"/>
  <c r="M860" i="8" s="1"/>
  <c r="L860" i="8"/>
  <c r="I836" i="8"/>
  <c r="M836" i="8" s="1"/>
  <c r="L836" i="8"/>
  <c r="I788" i="8"/>
  <c r="M788" i="8" s="1"/>
  <c r="P788" i="8" s="1"/>
  <c r="C36" i="11" s="1"/>
  <c r="L788" i="8"/>
  <c r="L861" i="8"/>
  <c r="L837" i="8"/>
  <c r="O835" i="8" s="1"/>
  <c r="H17" i="11" s="1"/>
  <c r="L841" i="8"/>
  <c r="O841" i="8" s="1"/>
  <c r="I17" i="11" s="1"/>
  <c r="F37" i="11"/>
  <c r="P902" i="8"/>
  <c r="I863" i="8"/>
  <c r="M863" i="8" s="1"/>
  <c r="I859" i="8"/>
  <c r="M859" i="8" s="1"/>
  <c r="I853" i="8"/>
  <c r="M853" i="8" s="1"/>
  <c r="I835" i="8"/>
  <c r="M835" i="8" s="1"/>
  <c r="I819" i="8"/>
  <c r="M819" i="8" s="1"/>
  <c r="I813" i="8"/>
  <c r="M813" i="8" s="1"/>
  <c r="I805" i="8"/>
  <c r="M805" i="8" s="1"/>
  <c r="P805" i="8" s="1"/>
  <c r="E36" i="11" s="1"/>
  <c r="I791" i="8"/>
  <c r="M791" i="8" s="1"/>
  <c r="I785" i="8"/>
  <c r="M785" i="8" s="1"/>
  <c r="I779" i="8"/>
  <c r="M779" i="8" s="1"/>
  <c r="P779" i="8" s="1"/>
  <c r="B36" i="11" s="1"/>
  <c r="N17" i="11"/>
  <c r="N782" i="8"/>
  <c r="L775" i="8"/>
  <c r="O896" i="8"/>
  <c r="E18" i="11" s="1"/>
  <c r="M775" i="8"/>
  <c r="P887" i="8"/>
  <c r="D37" i="11" s="1"/>
  <c r="O887" i="8"/>
  <c r="D18" i="11" s="1"/>
  <c r="O875" i="8"/>
  <c r="C18" i="11" s="1"/>
  <c r="M18" i="11" s="1"/>
  <c r="M870" i="8"/>
  <c r="P870" i="8" s="1"/>
  <c r="B37" i="11" s="1"/>
  <c r="Q887" i="8"/>
  <c r="Q875" i="8"/>
  <c r="N866" i="8"/>
  <c r="N863" i="8"/>
  <c r="Q859" i="8"/>
  <c r="N853" i="8"/>
  <c r="N846" i="8"/>
  <c r="N841" i="8"/>
  <c r="N837" i="8"/>
  <c r="Q835" i="8" s="1"/>
  <c r="N830" i="8"/>
  <c r="N826" i="8"/>
  <c r="N822" i="8"/>
  <c r="N819" i="8"/>
  <c r="N816" i="8"/>
  <c r="N814" i="8"/>
  <c r="N810" i="8"/>
  <c r="N805" i="8"/>
  <c r="N802" i="8"/>
  <c r="N779" i="8"/>
  <c r="N775" i="8"/>
  <c r="N788" i="8"/>
  <c r="Q788" i="8" s="1"/>
  <c r="N794" i="8"/>
  <c r="N798" i="8"/>
  <c r="O16" i="11"/>
  <c r="X686" i="8"/>
  <c r="Y686" i="8"/>
  <c r="X687" i="8"/>
  <c r="Y687" i="8"/>
  <c r="X688" i="8"/>
  <c r="Y688" i="8"/>
  <c r="X689" i="8"/>
  <c r="Y689" i="8"/>
  <c r="X690" i="8"/>
  <c r="Y690" i="8"/>
  <c r="X691" i="8"/>
  <c r="Y691" i="8"/>
  <c r="X692" i="8"/>
  <c r="Y692" i="8"/>
  <c r="X693" i="8"/>
  <c r="Y693" i="8"/>
  <c r="X694" i="8"/>
  <c r="Y694" i="8"/>
  <c r="X695" i="8"/>
  <c r="Y695" i="8"/>
  <c r="X696" i="8"/>
  <c r="Y696" i="8"/>
  <c r="X697" i="8"/>
  <c r="Y697" i="8"/>
  <c r="X698" i="8"/>
  <c r="Y698" i="8"/>
  <c r="X699" i="8"/>
  <c r="Y699" i="8"/>
  <c r="X700" i="8"/>
  <c r="Y700" i="8"/>
  <c r="X701" i="8"/>
  <c r="Y701" i="8"/>
  <c r="X702" i="8"/>
  <c r="Y702" i="8"/>
  <c r="X703" i="8"/>
  <c r="Y703" i="8"/>
  <c r="X704" i="8"/>
  <c r="Y704" i="8"/>
  <c r="X705" i="8"/>
  <c r="Y705" i="8"/>
  <c r="X706" i="8"/>
  <c r="Y706" i="8"/>
  <c r="X707" i="8"/>
  <c r="Y707" i="8"/>
  <c r="X708" i="8"/>
  <c r="Y708" i="8"/>
  <c r="X709" i="8"/>
  <c r="Y709" i="8"/>
  <c r="X710" i="8"/>
  <c r="Y710" i="8"/>
  <c r="X711" i="8"/>
  <c r="Y711" i="8"/>
  <c r="X712" i="8"/>
  <c r="Y712" i="8"/>
  <c r="X713" i="8"/>
  <c r="Y713" i="8"/>
  <c r="X714" i="8"/>
  <c r="Y714" i="8"/>
  <c r="X715" i="8"/>
  <c r="Y715" i="8"/>
  <c r="X716" i="8"/>
  <c r="Y716" i="8"/>
  <c r="X717" i="8"/>
  <c r="Y717" i="8"/>
  <c r="X718" i="8"/>
  <c r="Y718" i="8"/>
  <c r="X719" i="8"/>
  <c r="Y719" i="8"/>
  <c r="X720" i="8"/>
  <c r="Y720" i="8"/>
  <c r="X721" i="8"/>
  <c r="Y721" i="8"/>
  <c r="X722" i="8"/>
  <c r="Y722" i="8"/>
  <c r="X723" i="8"/>
  <c r="Y723" i="8"/>
  <c r="X724" i="8"/>
  <c r="Y724" i="8"/>
  <c r="X725" i="8"/>
  <c r="Y725" i="8"/>
  <c r="X726" i="8"/>
  <c r="Y726" i="8"/>
  <c r="X727" i="8"/>
  <c r="Y727" i="8"/>
  <c r="X728" i="8"/>
  <c r="Y728" i="8"/>
  <c r="X729" i="8"/>
  <c r="Y729" i="8"/>
  <c r="X730" i="8"/>
  <c r="Y730" i="8"/>
  <c r="X731" i="8"/>
  <c r="Y731" i="8"/>
  <c r="X732" i="8"/>
  <c r="Y732" i="8"/>
  <c r="X733" i="8"/>
  <c r="Y733" i="8"/>
  <c r="X734" i="8"/>
  <c r="Y734" i="8"/>
  <c r="X735" i="8"/>
  <c r="Y735" i="8"/>
  <c r="X736" i="8"/>
  <c r="Y736" i="8"/>
  <c r="X737" i="8"/>
  <c r="Y737" i="8"/>
  <c r="X738" i="8"/>
  <c r="Y738" i="8"/>
  <c r="X739" i="8"/>
  <c r="Y739" i="8"/>
  <c r="X740" i="8"/>
  <c r="Y740" i="8"/>
  <c r="X741" i="8"/>
  <c r="Y741" i="8"/>
  <c r="X742" i="8"/>
  <c r="Y742" i="8"/>
  <c r="X743" i="8"/>
  <c r="Y743" i="8"/>
  <c r="X744" i="8"/>
  <c r="Y744" i="8"/>
  <c r="X745" i="8"/>
  <c r="Y745" i="8"/>
  <c r="X746" i="8"/>
  <c r="Y746" i="8"/>
  <c r="X747" i="8"/>
  <c r="Y747" i="8"/>
  <c r="X748" i="8"/>
  <c r="Y748" i="8"/>
  <c r="X749" i="8"/>
  <c r="Y749" i="8"/>
  <c r="X750" i="8"/>
  <c r="Y750" i="8"/>
  <c r="X751" i="8"/>
  <c r="Y751" i="8"/>
  <c r="X752" i="8"/>
  <c r="Y752" i="8"/>
  <c r="X753" i="8"/>
  <c r="Y753" i="8"/>
  <c r="X754" i="8"/>
  <c r="Y754" i="8"/>
  <c r="X755" i="8"/>
  <c r="Y755" i="8"/>
  <c r="X756" i="8"/>
  <c r="Y756" i="8"/>
  <c r="X757" i="8"/>
  <c r="Y757" i="8"/>
  <c r="X758" i="8"/>
  <c r="Y758" i="8"/>
  <c r="X759" i="8"/>
  <c r="Y759" i="8"/>
  <c r="X760" i="8"/>
  <c r="Y760" i="8"/>
  <c r="X761" i="8"/>
  <c r="Y761" i="8"/>
  <c r="X762" i="8"/>
  <c r="Y762" i="8"/>
  <c r="X763" i="8"/>
  <c r="Y763" i="8"/>
  <c r="X764" i="8"/>
  <c r="Y764" i="8"/>
  <c r="X765" i="8"/>
  <c r="Y765" i="8"/>
  <c r="X766" i="8"/>
  <c r="Y766" i="8"/>
  <c r="X767" i="8"/>
  <c r="Y767" i="8"/>
  <c r="X768" i="8"/>
  <c r="Y768" i="8"/>
  <c r="X769" i="8"/>
  <c r="Y769" i="8"/>
  <c r="X770" i="8"/>
  <c r="Y770" i="8"/>
  <c r="X771" i="8"/>
  <c r="Y771" i="8"/>
  <c r="X772" i="8"/>
  <c r="Y772" i="8"/>
  <c r="X773" i="8"/>
  <c r="Y773" i="8"/>
  <c r="X774" i="8"/>
  <c r="Y774" i="8"/>
  <c r="P862" i="8" l="1"/>
  <c r="K36" i="11" s="1"/>
  <c r="P859" i="8"/>
  <c r="J36" i="11" s="1"/>
  <c r="Q779" i="8"/>
  <c r="N36" i="11"/>
  <c r="P814" i="8"/>
  <c r="F36" i="11" s="1"/>
  <c r="O822" i="8"/>
  <c r="G17" i="11" s="1"/>
  <c r="O794" i="8"/>
  <c r="D17" i="11" s="1"/>
  <c r="M37" i="11"/>
  <c r="P835" i="8"/>
  <c r="H36" i="11" s="1"/>
  <c r="P841" i="8"/>
  <c r="I36" i="11" s="1"/>
  <c r="P794" i="8"/>
  <c r="D36" i="11" s="1"/>
  <c r="O788" i="8"/>
  <c r="C17" i="11" s="1"/>
  <c r="Q862" i="8"/>
  <c r="Q841" i="8"/>
  <c r="Q822" i="8"/>
  <c r="Q814" i="8"/>
  <c r="Q805" i="8"/>
  <c r="Q794" i="8"/>
  <c r="G688" i="8"/>
  <c r="H688" i="8"/>
  <c r="I688" i="8"/>
  <c r="K688" i="8"/>
  <c r="G689" i="8"/>
  <c r="H689" i="8" s="1"/>
  <c r="I689" i="8" s="1"/>
  <c r="K689" i="8"/>
  <c r="G690" i="8"/>
  <c r="H690" i="8"/>
  <c r="I690" i="8"/>
  <c r="K690" i="8"/>
  <c r="G691" i="8"/>
  <c r="H691" i="8" s="1"/>
  <c r="I691" i="8" s="1"/>
  <c r="K691" i="8"/>
  <c r="G692" i="8"/>
  <c r="H692" i="8"/>
  <c r="I692" i="8"/>
  <c r="K692" i="8"/>
  <c r="G693" i="8"/>
  <c r="H693" i="8" s="1"/>
  <c r="I693" i="8" s="1"/>
  <c r="K693" i="8"/>
  <c r="G694" i="8"/>
  <c r="H694" i="8"/>
  <c r="I694" i="8"/>
  <c r="K694" i="8"/>
  <c r="G695" i="8"/>
  <c r="H695" i="8" s="1"/>
  <c r="I695" i="8" s="1"/>
  <c r="K695" i="8"/>
  <c r="G696" i="8"/>
  <c r="H696" i="8"/>
  <c r="I696" i="8"/>
  <c r="K696" i="8"/>
  <c r="G697" i="8"/>
  <c r="H697" i="8" s="1"/>
  <c r="I697" i="8" s="1"/>
  <c r="K697" i="8"/>
  <c r="G698" i="8"/>
  <c r="H698" i="8"/>
  <c r="I698" i="8"/>
  <c r="K698" i="8"/>
  <c r="G699" i="8"/>
  <c r="H699" i="8" s="1"/>
  <c r="K699" i="8"/>
  <c r="G700" i="8"/>
  <c r="H700" i="8"/>
  <c r="I700" i="8"/>
  <c r="K700" i="8"/>
  <c r="G701" i="8"/>
  <c r="H701" i="8" s="1"/>
  <c r="I701" i="8" s="1"/>
  <c r="K701" i="8"/>
  <c r="G702" i="8"/>
  <c r="H702" i="8"/>
  <c r="I702" i="8"/>
  <c r="K702" i="8"/>
  <c r="G703" i="8"/>
  <c r="H703" i="8" s="1"/>
  <c r="K703" i="8"/>
  <c r="G704" i="8"/>
  <c r="H704" i="8"/>
  <c r="I704" i="8"/>
  <c r="K704" i="8"/>
  <c r="G705" i="8"/>
  <c r="H705" i="8" s="1"/>
  <c r="I705" i="8" s="1"/>
  <c r="K705" i="8"/>
  <c r="G706" i="8"/>
  <c r="H706" i="8"/>
  <c r="I706" i="8"/>
  <c r="K706" i="8"/>
  <c r="G707" i="8"/>
  <c r="H707" i="8" s="1"/>
  <c r="I707" i="8" s="1"/>
  <c r="K707" i="8"/>
  <c r="G708" i="8"/>
  <c r="H708" i="8"/>
  <c r="I708" i="8"/>
  <c r="K708" i="8"/>
  <c r="G709" i="8"/>
  <c r="H709" i="8" s="1"/>
  <c r="I709" i="8" s="1"/>
  <c r="K709" i="8"/>
  <c r="G710" i="8"/>
  <c r="H710" i="8"/>
  <c r="I710" i="8"/>
  <c r="K710" i="8"/>
  <c r="G711" i="8"/>
  <c r="H711" i="8" s="1"/>
  <c r="I711" i="8" s="1"/>
  <c r="K711" i="8"/>
  <c r="G712" i="8"/>
  <c r="H712" i="8"/>
  <c r="I712" i="8"/>
  <c r="K712" i="8"/>
  <c r="G713" i="8"/>
  <c r="H713" i="8" s="1"/>
  <c r="I713" i="8" s="1"/>
  <c r="K713" i="8"/>
  <c r="G714" i="8"/>
  <c r="H714" i="8"/>
  <c r="I714" i="8"/>
  <c r="K714" i="8"/>
  <c r="G715" i="8"/>
  <c r="H715" i="8" s="1"/>
  <c r="I715" i="8" s="1"/>
  <c r="K715" i="8"/>
  <c r="G716" i="8"/>
  <c r="H716" i="8"/>
  <c r="I716" i="8"/>
  <c r="K716" i="8"/>
  <c r="G717" i="8"/>
  <c r="H717" i="8" s="1"/>
  <c r="I717" i="8" s="1"/>
  <c r="K717" i="8"/>
  <c r="G718" i="8"/>
  <c r="H718" i="8"/>
  <c r="I718" i="8"/>
  <c r="K718" i="8"/>
  <c r="G719" i="8"/>
  <c r="H719" i="8" s="1"/>
  <c r="I719" i="8" s="1"/>
  <c r="K719" i="8"/>
  <c r="G720" i="8"/>
  <c r="H720" i="8"/>
  <c r="I720" i="8"/>
  <c r="K720" i="8"/>
  <c r="G721" i="8"/>
  <c r="H721" i="8" s="1"/>
  <c r="I721" i="8" s="1"/>
  <c r="K721" i="8"/>
  <c r="G722" i="8"/>
  <c r="H722" i="8"/>
  <c r="I722" i="8"/>
  <c r="K722" i="8"/>
  <c r="G723" i="8"/>
  <c r="H723" i="8" s="1"/>
  <c r="I723" i="8" s="1"/>
  <c r="K723" i="8"/>
  <c r="G724" i="8"/>
  <c r="H724" i="8"/>
  <c r="I724" i="8"/>
  <c r="K724" i="8"/>
  <c r="G725" i="8"/>
  <c r="H725" i="8" s="1"/>
  <c r="I725" i="8" s="1"/>
  <c r="K725" i="8"/>
  <c r="G726" i="8"/>
  <c r="H726" i="8"/>
  <c r="I726" i="8"/>
  <c r="K726" i="8"/>
  <c r="G727" i="8"/>
  <c r="H727" i="8" s="1"/>
  <c r="I727" i="8" s="1"/>
  <c r="K727" i="8"/>
  <c r="G728" i="8"/>
  <c r="H728" i="8"/>
  <c r="I728" i="8"/>
  <c r="K728" i="8"/>
  <c r="G729" i="8"/>
  <c r="H729" i="8" s="1"/>
  <c r="I729" i="8" s="1"/>
  <c r="K729" i="8"/>
  <c r="G730" i="8"/>
  <c r="H730" i="8"/>
  <c r="I730" i="8"/>
  <c r="K730" i="8"/>
  <c r="N730" i="8" s="1"/>
  <c r="G731" i="8"/>
  <c r="H731" i="8" s="1"/>
  <c r="I731" i="8" s="1"/>
  <c r="K731" i="8"/>
  <c r="G732" i="8"/>
  <c r="H732" i="8"/>
  <c r="L732" i="8" s="1"/>
  <c r="I732" i="8"/>
  <c r="M732" i="8" s="1"/>
  <c r="K732" i="8"/>
  <c r="N732" i="8" s="1"/>
  <c r="G733" i="8"/>
  <c r="H733" i="8" s="1"/>
  <c r="K733" i="8"/>
  <c r="G734" i="8"/>
  <c r="H734" i="8"/>
  <c r="I734" i="8"/>
  <c r="K734" i="8"/>
  <c r="G735" i="8"/>
  <c r="H735" i="8" s="1"/>
  <c r="I735" i="8" s="1"/>
  <c r="K735" i="8"/>
  <c r="G736" i="8"/>
  <c r="H736" i="8"/>
  <c r="I736" i="8"/>
  <c r="K736" i="8"/>
  <c r="G737" i="8"/>
  <c r="H737" i="8" s="1"/>
  <c r="I737" i="8" s="1"/>
  <c r="K737" i="8"/>
  <c r="G738" i="8"/>
  <c r="H738" i="8"/>
  <c r="I738" i="8"/>
  <c r="K738" i="8"/>
  <c r="G739" i="8"/>
  <c r="H739" i="8" s="1"/>
  <c r="I739" i="8" s="1"/>
  <c r="K739" i="8"/>
  <c r="G740" i="8"/>
  <c r="H740" i="8"/>
  <c r="I740" i="8"/>
  <c r="K740" i="8"/>
  <c r="G741" i="8"/>
  <c r="H741" i="8" s="1"/>
  <c r="I741" i="8" s="1"/>
  <c r="K741" i="8"/>
  <c r="G742" i="8"/>
  <c r="H742" i="8"/>
  <c r="I742" i="8"/>
  <c r="K742" i="8"/>
  <c r="G743" i="8"/>
  <c r="H743" i="8" s="1"/>
  <c r="I743" i="8" s="1"/>
  <c r="K743" i="8"/>
  <c r="G744" i="8"/>
  <c r="H744" i="8"/>
  <c r="I744" i="8"/>
  <c r="K744" i="8"/>
  <c r="G745" i="8"/>
  <c r="H745" i="8" s="1"/>
  <c r="I745" i="8" s="1"/>
  <c r="K745" i="8"/>
  <c r="G746" i="8"/>
  <c r="H746" i="8"/>
  <c r="I746" i="8"/>
  <c r="K746" i="8"/>
  <c r="G747" i="8"/>
  <c r="H747" i="8" s="1"/>
  <c r="I747" i="8" s="1"/>
  <c r="K747" i="8"/>
  <c r="G748" i="8"/>
  <c r="H748" i="8"/>
  <c r="I748" i="8"/>
  <c r="K748" i="8"/>
  <c r="G749" i="8"/>
  <c r="H749" i="8" s="1"/>
  <c r="I749" i="8" s="1"/>
  <c r="K749" i="8"/>
  <c r="G750" i="8"/>
  <c r="H750" i="8"/>
  <c r="I750" i="8"/>
  <c r="K750" i="8"/>
  <c r="G751" i="8"/>
  <c r="H751" i="8" s="1"/>
  <c r="I751" i="8" s="1"/>
  <c r="K751" i="8"/>
  <c r="G752" i="8"/>
  <c r="H752" i="8"/>
  <c r="L752" i="8" s="1"/>
  <c r="I752" i="8"/>
  <c r="M752" i="8" s="1"/>
  <c r="K752" i="8"/>
  <c r="N752" i="8" s="1"/>
  <c r="G753" i="8"/>
  <c r="H753" i="8" s="1"/>
  <c r="K753" i="8"/>
  <c r="N753" i="8" s="1"/>
  <c r="G754" i="8"/>
  <c r="H754" i="8"/>
  <c r="I754" i="8"/>
  <c r="K754" i="8"/>
  <c r="G755" i="8"/>
  <c r="H755" i="8" s="1"/>
  <c r="I755" i="8" s="1"/>
  <c r="K755" i="8"/>
  <c r="G756" i="8"/>
  <c r="H756" i="8"/>
  <c r="I756" i="8"/>
  <c r="K756" i="8"/>
  <c r="G757" i="8"/>
  <c r="H757" i="8" s="1"/>
  <c r="I757" i="8" s="1"/>
  <c r="K757" i="8"/>
  <c r="G758" i="8"/>
  <c r="H758" i="8"/>
  <c r="I758" i="8"/>
  <c r="K758" i="8"/>
  <c r="G759" i="8"/>
  <c r="H759" i="8" s="1"/>
  <c r="I759" i="8" s="1"/>
  <c r="K759" i="8"/>
  <c r="G760" i="8"/>
  <c r="H760" i="8"/>
  <c r="I760" i="8"/>
  <c r="K760" i="8"/>
  <c r="G761" i="8"/>
  <c r="H761" i="8" s="1"/>
  <c r="I761" i="8" s="1"/>
  <c r="K761" i="8"/>
  <c r="G762" i="8"/>
  <c r="H762" i="8"/>
  <c r="I762" i="8"/>
  <c r="K762" i="8"/>
  <c r="G763" i="8"/>
  <c r="H763" i="8" s="1"/>
  <c r="I763" i="8" s="1"/>
  <c r="K763" i="8"/>
  <c r="G764" i="8"/>
  <c r="H764" i="8"/>
  <c r="I764" i="8"/>
  <c r="K764" i="8"/>
  <c r="G765" i="8"/>
  <c r="H765" i="8" s="1"/>
  <c r="I765" i="8" s="1"/>
  <c r="K765" i="8"/>
  <c r="G766" i="8"/>
  <c r="H766" i="8"/>
  <c r="I766" i="8"/>
  <c r="K766" i="8"/>
  <c r="G767" i="8"/>
  <c r="H767" i="8" s="1"/>
  <c r="I767" i="8" s="1"/>
  <c r="K767" i="8"/>
  <c r="G768" i="8"/>
  <c r="H768" i="8"/>
  <c r="I768" i="8"/>
  <c r="K768" i="8"/>
  <c r="G769" i="8"/>
  <c r="H769" i="8" s="1"/>
  <c r="I769" i="8" s="1"/>
  <c r="K769" i="8"/>
  <c r="G770" i="8"/>
  <c r="H770" i="8"/>
  <c r="I770" i="8"/>
  <c r="K770" i="8"/>
  <c r="G771" i="8"/>
  <c r="H771" i="8" s="1"/>
  <c r="K771" i="8"/>
  <c r="N771" i="8" s="1"/>
  <c r="G772" i="8"/>
  <c r="H772" i="8"/>
  <c r="L772" i="8" s="1"/>
  <c r="I772" i="8"/>
  <c r="M772" i="8" s="1"/>
  <c r="K772" i="8"/>
  <c r="N772" i="8" s="1"/>
  <c r="G773" i="8"/>
  <c r="H773" i="8" s="1"/>
  <c r="K773" i="8"/>
  <c r="G774" i="8"/>
  <c r="H774" i="8"/>
  <c r="I774" i="8"/>
  <c r="K774" i="8"/>
  <c r="G687" i="8"/>
  <c r="H687" i="8" s="1"/>
  <c r="K687" i="8"/>
  <c r="N687" i="8" s="1"/>
  <c r="K686" i="8"/>
  <c r="N686" i="8" s="1"/>
  <c r="G686" i="8"/>
  <c r="H686" i="8" s="1"/>
  <c r="L753" i="8" l="1"/>
  <c r="I753" i="8"/>
  <c r="M753" i="8" s="1"/>
  <c r="L771" i="8"/>
  <c r="I771" i="8"/>
  <c r="M771" i="8" s="1"/>
  <c r="L699" i="8"/>
  <c r="I699" i="8"/>
  <c r="M699" i="8" s="1"/>
  <c r="L733" i="8"/>
  <c r="I733" i="8"/>
  <c r="M733" i="8" s="1"/>
  <c r="P733" i="8" s="1"/>
  <c r="G35" i="11" s="1"/>
  <c r="L773" i="8"/>
  <c r="I773" i="8"/>
  <c r="M773" i="8" s="1"/>
  <c r="L703" i="8"/>
  <c r="I703" i="8"/>
  <c r="M703" i="8" s="1"/>
  <c r="P772" i="8"/>
  <c r="K35" i="11" s="1"/>
  <c r="M714" i="8"/>
  <c r="L766" i="8"/>
  <c r="I687" i="8"/>
  <c r="M687" i="8" s="1"/>
  <c r="L687" i="8"/>
  <c r="M740" i="8"/>
  <c r="M710" i="8"/>
  <c r="L762" i="8"/>
  <c r="N766" i="8"/>
  <c r="N762" i="8"/>
  <c r="N758" i="8"/>
  <c r="Q753" i="8" s="1"/>
  <c r="N754" i="8"/>
  <c r="N748" i="8"/>
  <c r="N744" i="8"/>
  <c r="Q744" i="8" s="1"/>
  <c r="N740" i="8"/>
  <c r="N736" i="8"/>
  <c r="N726" i="8"/>
  <c r="Q726" i="8" s="1"/>
  <c r="N722" i="8"/>
  <c r="N718" i="8"/>
  <c r="N714" i="8"/>
  <c r="N710" i="8"/>
  <c r="N708" i="8"/>
  <c r="N706" i="8"/>
  <c r="Q706" i="8" s="1"/>
  <c r="N696" i="8"/>
  <c r="N692" i="8"/>
  <c r="N688" i="8"/>
  <c r="Q687" i="8" s="1"/>
  <c r="M754" i="8"/>
  <c r="M736" i="8"/>
  <c r="M718" i="8"/>
  <c r="M688" i="8"/>
  <c r="L730" i="8"/>
  <c r="L726" i="8"/>
  <c r="L718" i="8"/>
  <c r="L714" i="8"/>
  <c r="L710" i="8"/>
  <c r="L708" i="8"/>
  <c r="L706" i="8"/>
  <c r="L696" i="8"/>
  <c r="O696" i="8" s="1"/>
  <c r="C16" i="11" s="1"/>
  <c r="L692" i="8"/>
  <c r="L688" i="8"/>
  <c r="M766" i="8"/>
  <c r="M730" i="8"/>
  <c r="M708" i="8"/>
  <c r="L754" i="8"/>
  <c r="L740" i="8"/>
  <c r="M762" i="8"/>
  <c r="M748" i="8"/>
  <c r="M726" i="8"/>
  <c r="M692" i="8"/>
  <c r="L758" i="8"/>
  <c r="L744" i="8"/>
  <c r="O744" i="8" s="1"/>
  <c r="H16" i="11" s="1"/>
  <c r="N733" i="8"/>
  <c r="N703" i="8"/>
  <c r="N699" i="8"/>
  <c r="M706" i="8"/>
  <c r="L748" i="8"/>
  <c r="I686" i="8"/>
  <c r="L686" i="8"/>
  <c r="N16" i="11"/>
  <c r="M758" i="8"/>
  <c r="M744" i="8"/>
  <c r="M722" i="8"/>
  <c r="M696" i="8"/>
  <c r="P696" i="8" s="1"/>
  <c r="C35" i="11" s="1"/>
  <c r="O772" i="8"/>
  <c r="K16" i="11" s="1"/>
  <c r="L736" i="8"/>
  <c r="L722" i="8"/>
  <c r="N773" i="8"/>
  <c r="Q772" i="8" s="1"/>
  <c r="O15" i="11"/>
  <c r="X589" i="8"/>
  <c r="Y589" i="8"/>
  <c r="X590" i="8"/>
  <c r="Y590" i="8"/>
  <c r="X591" i="8"/>
  <c r="Y591" i="8"/>
  <c r="X592" i="8"/>
  <c r="Y592" i="8"/>
  <c r="X593" i="8"/>
  <c r="Y593" i="8"/>
  <c r="X594" i="8"/>
  <c r="Y594" i="8"/>
  <c r="X595" i="8"/>
  <c r="Y595" i="8"/>
  <c r="X596" i="8"/>
  <c r="Y596" i="8"/>
  <c r="X597" i="8"/>
  <c r="Y597" i="8"/>
  <c r="X598" i="8"/>
  <c r="Y598" i="8"/>
  <c r="X599" i="8"/>
  <c r="Y599" i="8"/>
  <c r="X600" i="8"/>
  <c r="Y600" i="8"/>
  <c r="X601" i="8"/>
  <c r="Y601" i="8"/>
  <c r="X602" i="8"/>
  <c r="Y602" i="8"/>
  <c r="X603" i="8"/>
  <c r="Y603" i="8"/>
  <c r="X604" i="8"/>
  <c r="Y604" i="8"/>
  <c r="X605" i="8"/>
  <c r="Y605" i="8"/>
  <c r="X606" i="8"/>
  <c r="Y606" i="8"/>
  <c r="X607" i="8"/>
  <c r="Y607" i="8"/>
  <c r="X608" i="8"/>
  <c r="Y608" i="8"/>
  <c r="X609" i="8"/>
  <c r="Y609" i="8"/>
  <c r="X610" i="8"/>
  <c r="Y610" i="8"/>
  <c r="X611" i="8"/>
  <c r="Y611" i="8"/>
  <c r="X612" i="8"/>
  <c r="Y612" i="8"/>
  <c r="X613" i="8"/>
  <c r="Y613" i="8"/>
  <c r="X614" i="8"/>
  <c r="Y614" i="8"/>
  <c r="X615" i="8"/>
  <c r="Y615" i="8"/>
  <c r="X616" i="8"/>
  <c r="Y616" i="8"/>
  <c r="X617" i="8"/>
  <c r="Y617" i="8"/>
  <c r="X618" i="8"/>
  <c r="Y618" i="8"/>
  <c r="X619" i="8"/>
  <c r="Y619" i="8"/>
  <c r="X620" i="8"/>
  <c r="Y620" i="8"/>
  <c r="X621" i="8"/>
  <c r="Y621" i="8"/>
  <c r="X622" i="8"/>
  <c r="Y622" i="8"/>
  <c r="X623" i="8"/>
  <c r="Y623" i="8"/>
  <c r="X624" i="8"/>
  <c r="Y624" i="8"/>
  <c r="X625" i="8"/>
  <c r="Y625" i="8"/>
  <c r="X626" i="8"/>
  <c r="Y626" i="8"/>
  <c r="X627" i="8"/>
  <c r="Y627" i="8"/>
  <c r="X628" i="8"/>
  <c r="Y628" i="8"/>
  <c r="X629" i="8"/>
  <c r="Y629" i="8"/>
  <c r="X630" i="8"/>
  <c r="Y630" i="8"/>
  <c r="X631" i="8"/>
  <c r="Y631" i="8"/>
  <c r="X632" i="8"/>
  <c r="Y632" i="8"/>
  <c r="X633" i="8"/>
  <c r="Y633" i="8"/>
  <c r="X634" i="8"/>
  <c r="Y634" i="8"/>
  <c r="X635" i="8"/>
  <c r="Y635" i="8"/>
  <c r="X636" i="8"/>
  <c r="Y636" i="8"/>
  <c r="X637" i="8"/>
  <c r="Y637" i="8"/>
  <c r="X638" i="8"/>
  <c r="Y638" i="8"/>
  <c r="X639" i="8"/>
  <c r="Y639" i="8"/>
  <c r="X640" i="8"/>
  <c r="Y640" i="8"/>
  <c r="X641" i="8"/>
  <c r="Y641" i="8"/>
  <c r="X642" i="8"/>
  <c r="Y642" i="8"/>
  <c r="X643" i="8"/>
  <c r="Y643" i="8"/>
  <c r="X644" i="8"/>
  <c r="Y644" i="8"/>
  <c r="X645" i="8"/>
  <c r="Y645" i="8"/>
  <c r="X646" i="8"/>
  <c r="Y646" i="8"/>
  <c r="X647" i="8"/>
  <c r="Y647" i="8"/>
  <c r="X648" i="8"/>
  <c r="Y648" i="8"/>
  <c r="X649" i="8"/>
  <c r="Y649" i="8"/>
  <c r="X650" i="8"/>
  <c r="Y650" i="8"/>
  <c r="X651" i="8"/>
  <c r="Y651" i="8"/>
  <c r="X652" i="8"/>
  <c r="Y652" i="8"/>
  <c r="X653" i="8"/>
  <c r="Y653" i="8"/>
  <c r="X654" i="8"/>
  <c r="Y654" i="8"/>
  <c r="X655" i="8"/>
  <c r="Y655" i="8"/>
  <c r="X656" i="8"/>
  <c r="Y656" i="8"/>
  <c r="X657" i="8"/>
  <c r="Y657" i="8"/>
  <c r="X658" i="8"/>
  <c r="Y658" i="8"/>
  <c r="X659" i="8"/>
  <c r="Y659" i="8"/>
  <c r="X660" i="8"/>
  <c r="Y660" i="8"/>
  <c r="X661" i="8"/>
  <c r="Y661" i="8"/>
  <c r="X662" i="8"/>
  <c r="Y662" i="8"/>
  <c r="X663" i="8"/>
  <c r="Y663" i="8"/>
  <c r="X664" i="8"/>
  <c r="Y664" i="8"/>
  <c r="X665" i="8"/>
  <c r="Y665" i="8"/>
  <c r="X666" i="8"/>
  <c r="Y666" i="8"/>
  <c r="X667" i="8"/>
  <c r="Y667" i="8"/>
  <c r="X668" i="8"/>
  <c r="Y668" i="8"/>
  <c r="X669" i="8"/>
  <c r="Y669" i="8"/>
  <c r="X670" i="8"/>
  <c r="Y670" i="8"/>
  <c r="X671" i="8"/>
  <c r="Y671" i="8"/>
  <c r="X672" i="8"/>
  <c r="Y672" i="8"/>
  <c r="X673" i="8"/>
  <c r="Y673" i="8"/>
  <c r="X674" i="8"/>
  <c r="Y674" i="8"/>
  <c r="X675" i="8"/>
  <c r="Y675" i="8"/>
  <c r="X676" i="8"/>
  <c r="Y676" i="8"/>
  <c r="X677" i="8"/>
  <c r="Y677" i="8"/>
  <c r="X678" i="8"/>
  <c r="Y678" i="8"/>
  <c r="X679" i="8"/>
  <c r="Y679" i="8"/>
  <c r="X680" i="8"/>
  <c r="Y680" i="8"/>
  <c r="X681" i="8"/>
  <c r="Y681" i="8"/>
  <c r="X682" i="8"/>
  <c r="Y682" i="8"/>
  <c r="X683" i="8"/>
  <c r="Y683" i="8"/>
  <c r="X684" i="8"/>
  <c r="Y684" i="8"/>
  <c r="X685" i="8"/>
  <c r="Y685" i="8"/>
  <c r="O714" i="8" l="1"/>
  <c r="E16" i="11" s="1"/>
  <c r="Q762" i="8"/>
  <c r="P714" i="8"/>
  <c r="E35" i="11" s="1"/>
  <c r="O733" i="8"/>
  <c r="G16" i="11" s="1"/>
  <c r="M686" i="8"/>
  <c r="N35" i="11"/>
  <c r="P726" i="8"/>
  <c r="F35" i="11" s="1"/>
  <c r="O726" i="8"/>
  <c r="F16" i="11" s="1"/>
  <c r="Q696" i="8"/>
  <c r="O762" i="8"/>
  <c r="J16" i="11" s="1"/>
  <c r="P706" i="8"/>
  <c r="D35" i="11" s="1"/>
  <c r="P762" i="8"/>
  <c r="J35" i="11" s="1"/>
  <c r="P744" i="8"/>
  <c r="H35" i="11" s="1"/>
  <c r="O706" i="8"/>
  <c r="D16" i="11" s="1"/>
  <c r="M16" i="11" s="1"/>
  <c r="O687" i="8"/>
  <c r="B16" i="11" s="1"/>
  <c r="P753" i="8"/>
  <c r="I35" i="11" s="1"/>
  <c r="Q733" i="8"/>
  <c r="Q714" i="8"/>
  <c r="P687" i="8"/>
  <c r="B35" i="11" s="1"/>
  <c r="M35" i="11" s="1"/>
  <c r="O753" i="8"/>
  <c r="I16" i="11" s="1"/>
  <c r="L646" i="8"/>
  <c r="G591" i="8"/>
  <c r="H591" i="8" s="1"/>
  <c r="I591" i="8" s="1"/>
  <c r="K591" i="8"/>
  <c r="G592" i="8"/>
  <c r="H592" i="8" s="1"/>
  <c r="I592" i="8" s="1"/>
  <c r="K592" i="8"/>
  <c r="G593" i="8"/>
  <c r="H593" i="8" s="1"/>
  <c r="I593" i="8" s="1"/>
  <c r="K593" i="8"/>
  <c r="G594" i="8"/>
  <c r="H594" i="8" s="1"/>
  <c r="I594" i="8" s="1"/>
  <c r="K594" i="8"/>
  <c r="G595" i="8"/>
  <c r="H595" i="8" s="1"/>
  <c r="I595" i="8" s="1"/>
  <c r="K595" i="8"/>
  <c r="G596" i="8"/>
  <c r="H596" i="8" s="1"/>
  <c r="I596" i="8" s="1"/>
  <c r="K596" i="8"/>
  <c r="G597" i="8"/>
  <c r="H597" i="8" s="1"/>
  <c r="I597" i="8" s="1"/>
  <c r="K597" i="8"/>
  <c r="G598" i="8"/>
  <c r="H598" i="8" s="1"/>
  <c r="I598" i="8"/>
  <c r="K598" i="8"/>
  <c r="G599" i="8"/>
  <c r="H599" i="8" s="1"/>
  <c r="I599" i="8" s="1"/>
  <c r="K599" i="8"/>
  <c r="G600" i="8"/>
  <c r="H600" i="8" s="1"/>
  <c r="I600" i="8" s="1"/>
  <c r="K600" i="8"/>
  <c r="G601" i="8"/>
  <c r="H601" i="8" s="1"/>
  <c r="I601" i="8" s="1"/>
  <c r="K601" i="8"/>
  <c r="G602" i="8"/>
  <c r="H602" i="8" s="1"/>
  <c r="I602" i="8"/>
  <c r="K602" i="8"/>
  <c r="G603" i="8"/>
  <c r="H603" i="8" s="1"/>
  <c r="I603" i="8" s="1"/>
  <c r="K603" i="8"/>
  <c r="N603" i="8" s="1"/>
  <c r="G604" i="8"/>
  <c r="H604" i="8" s="1"/>
  <c r="I604" i="8" s="1"/>
  <c r="K604" i="8"/>
  <c r="G605" i="8"/>
  <c r="H605" i="8" s="1"/>
  <c r="K605" i="8"/>
  <c r="G606" i="8"/>
  <c r="H606" i="8" s="1"/>
  <c r="I606" i="8"/>
  <c r="K606" i="8"/>
  <c r="G607" i="8"/>
  <c r="H607" i="8" s="1"/>
  <c r="I607" i="8" s="1"/>
  <c r="K607" i="8"/>
  <c r="G608" i="8"/>
  <c r="H608" i="8" s="1"/>
  <c r="I608" i="8" s="1"/>
  <c r="K608" i="8"/>
  <c r="G609" i="8"/>
  <c r="H609" i="8" s="1"/>
  <c r="I609" i="8" s="1"/>
  <c r="K609" i="8"/>
  <c r="G610" i="8"/>
  <c r="H610" i="8" s="1"/>
  <c r="I610" i="8" s="1"/>
  <c r="K610" i="8"/>
  <c r="G611" i="8"/>
  <c r="H611" i="8" s="1"/>
  <c r="I611" i="8" s="1"/>
  <c r="K611" i="8"/>
  <c r="N611" i="8" s="1"/>
  <c r="G612" i="8"/>
  <c r="H612" i="8" s="1"/>
  <c r="I612" i="8" s="1"/>
  <c r="K612" i="8"/>
  <c r="G613" i="8"/>
  <c r="H613" i="8" s="1"/>
  <c r="I613" i="8" s="1"/>
  <c r="K613" i="8"/>
  <c r="G614" i="8"/>
  <c r="H614" i="8" s="1"/>
  <c r="I614" i="8"/>
  <c r="K614" i="8"/>
  <c r="G615" i="8"/>
  <c r="H615" i="8" s="1"/>
  <c r="I615" i="8" s="1"/>
  <c r="K615" i="8"/>
  <c r="G616" i="8"/>
  <c r="H616" i="8" s="1"/>
  <c r="I616" i="8" s="1"/>
  <c r="K616" i="8"/>
  <c r="G617" i="8"/>
  <c r="H617" i="8" s="1"/>
  <c r="I617" i="8" s="1"/>
  <c r="K617" i="8"/>
  <c r="G618" i="8"/>
  <c r="H618" i="8" s="1"/>
  <c r="I618" i="8" s="1"/>
  <c r="K618" i="8"/>
  <c r="G619" i="8"/>
  <c r="H619" i="8" s="1"/>
  <c r="I619" i="8" s="1"/>
  <c r="K619" i="8"/>
  <c r="G620" i="8"/>
  <c r="H620" i="8" s="1"/>
  <c r="I620" i="8" s="1"/>
  <c r="K620" i="8"/>
  <c r="G621" i="8"/>
  <c r="H621" i="8" s="1"/>
  <c r="I621" i="8" s="1"/>
  <c r="K621" i="8"/>
  <c r="G622" i="8"/>
  <c r="H622" i="8" s="1"/>
  <c r="I622" i="8" s="1"/>
  <c r="K622" i="8"/>
  <c r="G623" i="8"/>
  <c r="H623" i="8" s="1"/>
  <c r="I623" i="8" s="1"/>
  <c r="K623" i="8"/>
  <c r="G624" i="8"/>
  <c r="H624" i="8" s="1"/>
  <c r="I624" i="8" s="1"/>
  <c r="K624" i="8"/>
  <c r="G625" i="8"/>
  <c r="H625" i="8" s="1"/>
  <c r="I625" i="8" s="1"/>
  <c r="K625" i="8"/>
  <c r="G626" i="8"/>
  <c r="H626" i="8" s="1"/>
  <c r="I626" i="8" s="1"/>
  <c r="K626" i="8"/>
  <c r="G627" i="8"/>
  <c r="H627" i="8" s="1"/>
  <c r="I627" i="8" s="1"/>
  <c r="M627" i="8" s="1"/>
  <c r="K627" i="8"/>
  <c r="N627" i="8" s="1"/>
  <c r="G628" i="8"/>
  <c r="H628" i="8" s="1"/>
  <c r="I628" i="8" s="1"/>
  <c r="K628" i="8"/>
  <c r="N628" i="8" s="1"/>
  <c r="G629" i="8"/>
  <c r="H629" i="8" s="1"/>
  <c r="I629" i="8" s="1"/>
  <c r="K629" i="8"/>
  <c r="G630" i="8"/>
  <c r="H630" i="8" s="1"/>
  <c r="I630" i="8"/>
  <c r="K630" i="8"/>
  <c r="G631" i="8"/>
  <c r="H631" i="8" s="1"/>
  <c r="I631" i="8" s="1"/>
  <c r="K631" i="8"/>
  <c r="G632" i="8"/>
  <c r="H632" i="8" s="1"/>
  <c r="I632" i="8" s="1"/>
  <c r="K632" i="8"/>
  <c r="G633" i="8"/>
  <c r="H633" i="8" s="1"/>
  <c r="I633" i="8" s="1"/>
  <c r="K633" i="8"/>
  <c r="G634" i="8"/>
  <c r="H634" i="8" s="1"/>
  <c r="I634" i="8"/>
  <c r="K634" i="8"/>
  <c r="G635" i="8"/>
  <c r="H635" i="8" s="1"/>
  <c r="I635" i="8" s="1"/>
  <c r="K635" i="8"/>
  <c r="N635" i="8" s="1"/>
  <c r="G636" i="8"/>
  <c r="H636" i="8" s="1"/>
  <c r="I636" i="8" s="1"/>
  <c r="K636" i="8"/>
  <c r="G637" i="8"/>
  <c r="H637" i="8" s="1"/>
  <c r="I637" i="8" s="1"/>
  <c r="K637" i="8"/>
  <c r="G638" i="8"/>
  <c r="H638" i="8" s="1"/>
  <c r="I638" i="8"/>
  <c r="K638" i="8"/>
  <c r="G639" i="8"/>
  <c r="H639" i="8" s="1"/>
  <c r="I639" i="8" s="1"/>
  <c r="K639" i="8"/>
  <c r="G640" i="8"/>
  <c r="H640" i="8" s="1"/>
  <c r="I640" i="8" s="1"/>
  <c r="K640" i="8"/>
  <c r="G641" i="8"/>
  <c r="H641" i="8" s="1"/>
  <c r="I641" i="8" s="1"/>
  <c r="K641" i="8"/>
  <c r="G642" i="8"/>
  <c r="H642" i="8" s="1"/>
  <c r="L642" i="8" s="1"/>
  <c r="K642" i="8"/>
  <c r="N642" i="8" s="1"/>
  <c r="G643" i="8"/>
  <c r="H643" i="8" s="1"/>
  <c r="I643" i="8" s="1"/>
  <c r="K643" i="8"/>
  <c r="G644" i="8"/>
  <c r="H644" i="8" s="1"/>
  <c r="I644" i="8" s="1"/>
  <c r="K644" i="8"/>
  <c r="G645" i="8"/>
  <c r="H645" i="8" s="1"/>
  <c r="I645" i="8" s="1"/>
  <c r="K645" i="8"/>
  <c r="G646" i="8"/>
  <c r="H646" i="8" s="1"/>
  <c r="I646" i="8"/>
  <c r="M646" i="8" s="1"/>
  <c r="K646" i="8"/>
  <c r="N646" i="8" s="1"/>
  <c r="G647" i="8"/>
  <c r="H647" i="8" s="1"/>
  <c r="I647" i="8" s="1"/>
  <c r="K647" i="8"/>
  <c r="G648" i="8"/>
  <c r="H648" i="8" s="1"/>
  <c r="I648" i="8" s="1"/>
  <c r="K648" i="8"/>
  <c r="N648" i="8" s="1"/>
  <c r="G649" i="8"/>
  <c r="H649" i="8" s="1"/>
  <c r="I649" i="8" s="1"/>
  <c r="K649" i="8"/>
  <c r="G650" i="8"/>
  <c r="H650" i="8" s="1"/>
  <c r="L650" i="8" s="1"/>
  <c r="K650" i="8"/>
  <c r="G651" i="8"/>
  <c r="H651" i="8" s="1"/>
  <c r="I651" i="8" s="1"/>
  <c r="K651" i="8"/>
  <c r="G652" i="8"/>
  <c r="H652" i="8" s="1"/>
  <c r="I652" i="8" s="1"/>
  <c r="K652" i="8"/>
  <c r="G653" i="8"/>
  <c r="H653" i="8" s="1"/>
  <c r="I653" i="8" s="1"/>
  <c r="K653" i="8"/>
  <c r="N653" i="8" s="1"/>
  <c r="G654" i="8"/>
  <c r="H654" i="8" s="1"/>
  <c r="I654" i="8" s="1"/>
  <c r="K654" i="8"/>
  <c r="G655" i="8"/>
  <c r="H655" i="8" s="1"/>
  <c r="I655" i="8" s="1"/>
  <c r="K655" i="8"/>
  <c r="G656" i="8"/>
  <c r="H656" i="8" s="1"/>
  <c r="I656" i="8" s="1"/>
  <c r="K656" i="8"/>
  <c r="G657" i="8"/>
  <c r="H657" i="8" s="1"/>
  <c r="I657" i="8" s="1"/>
  <c r="K657" i="8"/>
  <c r="G658" i="8"/>
  <c r="H658" i="8" s="1"/>
  <c r="I658" i="8" s="1"/>
  <c r="K658" i="8"/>
  <c r="G659" i="8"/>
  <c r="H659" i="8" s="1"/>
  <c r="I659" i="8" s="1"/>
  <c r="K659" i="8"/>
  <c r="G660" i="8"/>
  <c r="H660" i="8" s="1"/>
  <c r="I660" i="8" s="1"/>
  <c r="K660" i="8"/>
  <c r="G661" i="8"/>
  <c r="H661" i="8" s="1"/>
  <c r="K661" i="8"/>
  <c r="G662" i="8"/>
  <c r="H662" i="8" s="1"/>
  <c r="I662" i="8"/>
  <c r="K662" i="8"/>
  <c r="G663" i="8"/>
  <c r="H663" i="8" s="1"/>
  <c r="I663" i="8" s="1"/>
  <c r="K663" i="8"/>
  <c r="G664" i="8"/>
  <c r="H664" i="8" s="1"/>
  <c r="I664" i="8" s="1"/>
  <c r="K664" i="8"/>
  <c r="G665" i="8"/>
  <c r="H665" i="8" s="1"/>
  <c r="L665" i="8" s="1"/>
  <c r="K665" i="8"/>
  <c r="G666" i="8"/>
  <c r="H666" i="8" s="1"/>
  <c r="I666" i="8"/>
  <c r="K666" i="8"/>
  <c r="G667" i="8"/>
  <c r="H667" i="8" s="1"/>
  <c r="I667" i="8" s="1"/>
  <c r="K667" i="8"/>
  <c r="G668" i="8"/>
  <c r="H668" i="8" s="1"/>
  <c r="I668" i="8" s="1"/>
  <c r="M668" i="8" s="1"/>
  <c r="K668" i="8"/>
  <c r="N668" i="8" s="1"/>
  <c r="G669" i="8"/>
  <c r="H669" i="8" s="1"/>
  <c r="I669" i="8" s="1"/>
  <c r="K669" i="8"/>
  <c r="N669" i="8" s="1"/>
  <c r="G670" i="8"/>
  <c r="H670" i="8" s="1"/>
  <c r="I670" i="8"/>
  <c r="K670" i="8"/>
  <c r="G671" i="8"/>
  <c r="H671" i="8" s="1"/>
  <c r="I671" i="8" s="1"/>
  <c r="K671" i="8"/>
  <c r="G672" i="8"/>
  <c r="H672" i="8" s="1"/>
  <c r="I672" i="8" s="1"/>
  <c r="K672" i="8"/>
  <c r="G673" i="8"/>
  <c r="H673" i="8" s="1"/>
  <c r="I673" i="8" s="1"/>
  <c r="K673" i="8"/>
  <c r="G674" i="8"/>
  <c r="H674" i="8" s="1"/>
  <c r="I674" i="8" s="1"/>
  <c r="M674" i="8" s="1"/>
  <c r="K674" i="8"/>
  <c r="N674" i="8" s="1"/>
  <c r="G675" i="8"/>
  <c r="H675" i="8" s="1"/>
  <c r="I675" i="8" s="1"/>
  <c r="K675" i="8"/>
  <c r="G676" i="8"/>
  <c r="H676" i="8" s="1"/>
  <c r="I676" i="8" s="1"/>
  <c r="K676" i="8"/>
  <c r="G677" i="8"/>
  <c r="H677" i="8" s="1"/>
  <c r="I677" i="8" s="1"/>
  <c r="M677" i="8" s="1"/>
  <c r="K677" i="8"/>
  <c r="N677" i="8" s="1"/>
  <c r="G678" i="8"/>
  <c r="H678" i="8" s="1"/>
  <c r="I678" i="8" s="1"/>
  <c r="K678" i="8"/>
  <c r="G679" i="8"/>
  <c r="H679" i="8" s="1"/>
  <c r="I679" i="8" s="1"/>
  <c r="K679" i="8"/>
  <c r="G680" i="8"/>
  <c r="H680" i="8" s="1"/>
  <c r="I680" i="8" s="1"/>
  <c r="K680" i="8"/>
  <c r="G681" i="8"/>
  <c r="H681" i="8" s="1"/>
  <c r="I681" i="8" s="1"/>
  <c r="K681" i="8"/>
  <c r="G682" i="8"/>
  <c r="H682" i="8" s="1"/>
  <c r="I682" i="8" s="1"/>
  <c r="K682" i="8"/>
  <c r="G683" i="8"/>
  <c r="H683" i="8" s="1"/>
  <c r="I683" i="8" s="1"/>
  <c r="K683" i="8"/>
  <c r="G684" i="8"/>
  <c r="H684" i="8" s="1"/>
  <c r="I684" i="8" s="1"/>
  <c r="K684" i="8"/>
  <c r="N684" i="8" s="1"/>
  <c r="G685" i="8"/>
  <c r="H685" i="8" s="1"/>
  <c r="I685" i="8" s="1"/>
  <c r="K685" i="8"/>
  <c r="G590" i="8"/>
  <c r="H590" i="8" s="1"/>
  <c r="I590" i="8" s="1"/>
  <c r="K590" i="8"/>
  <c r="G589" i="8"/>
  <c r="H589" i="8" s="1"/>
  <c r="K589" i="8"/>
  <c r="M653" i="8" l="1"/>
  <c r="I642" i="8"/>
  <c r="N638" i="8"/>
  <c r="Q635" i="8" s="1"/>
  <c r="N624" i="8"/>
  <c r="M603" i="8"/>
  <c r="N592" i="8"/>
  <c r="N681" i="8"/>
  <c r="Q681" i="8" s="1"/>
  <c r="M638" i="8"/>
  <c r="M624" i="8"/>
  <c r="N620" i="8"/>
  <c r="M592" i="8"/>
  <c r="M657" i="8"/>
  <c r="L638" i="8"/>
  <c r="M620" i="8"/>
  <c r="N608" i="8"/>
  <c r="N605" i="8"/>
  <c r="Q605" i="8" s="1"/>
  <c r="M681" i="8"/>
  <c r="M684" i="8"/>
  <c r="M669" i="8"/>
  <c r="N665" i="8"/>
  <c r="Q665" i="8" s="1"/>
  <c r="M650" i="8"/>
  <c r="N615" i="8"/>
  <c r="L605" i="8"/>
  <c r="N589" i="8"/>
  <c r="N661" i="8"/>
  <c r="N650" i="8"/>
  <c r="Q646" i="8" s="1"/>
  <c r="M608" i="8"/>
  <c r="N597" i="8"/>
  <c r="Q597" i="8" s="1"/>
  <c r="N671" i="8"/>
  <c r="Q671" i="8" s="1"/>
  <c r="L661" i="8"/>
  <c r="N657" i="8"/>
  <c r="I650" i="8"/>
  <c r="N632" i="8"/>
  <c r="Q627" i="8" s="1"/>
  <c r="N600" i="8"/>
  <c r="M597" i="8"/>
  <c r="M615" i="8"/>
  <c r="P615" i="8" s="1"/>
  <c r="E34" i="11" s="1"/>
  <c r="N15" i="11"/>
  <c r="L589" i="8"/>
  <c r="I589" i="8"/>
  <c r="M611" i="8"/>
  <c r="M648" i="8"/>
  <c r="M600" i="8"/>
  <c r="P597" i="8" s="1"/>
  <c r="C34" i="11" s="1"/>
  <c r="M671" i="8"/>
  <c r="P671" i="8" s="1"/>
  <c r="K34" i="11" s="1"/>
  <c r="Q653" i="8"/>
  <c r="P646" i="8"/>
  <c r="H34" i="11" s="1"/>
  <c r="M632" i="8"/>
  <c r="M642" i="8"/>
  <c r="M635" i="8"/>
  <c r="M628" i="8"/>
  <c r="Q615" i="8"/>
  <c r="O605" i="8"/>
  <c r="D15" i="11" s="1"/>
  <c r="L592" i="8"/>
  <c r="L600" i="8"/>
  <c r="L635" i="8"/>
  <c r="L674" i="8"/>
  <c r="L628" i="8"/>
  <c r="L657" i="8"/>
  <c r="L668" i="8"/>
  <c r="O665" i="8" s="1"/>
  <c r="J15" i="11" s="1"/>
  <c r="I665" i="8"/>
  <c r="M665" i="8" s="1"/>
  <c r="P665" i="8" s="1"/>
  <c r="J34" i="11" s="1"/>
  <c r="L597" i="8"/>
  <c r="L632" i="8"/>
  <c r="L671" i="8"/>
  <c r="L620" i="8"/>
  <c r="L653" i="8"/>
  <c r="L603" i="8"/>
  <c r="L624" i="8"/>
  <c r="L615" i="8"/>
  <c r="O615" i="8" s="1"/>
  <c r="E15" i="11" s="1"/>
  <c r="L608" i="8"/>
  <c r="L611" i="8"/>
  <c r="L677" i="8"/>
  <c r="L684" i="8"/>
  <c r="L669" i="8"/>
  <c r="I661" i="8"/>
  <c r="M661" i="8" s="1"/>
  <c r="P653" i="8" s="1"/>
  <c r="I34" i="11" s="1"/>
  <c r="I605" i="8"/>
  <c r="M605" i="8" s="1"/>
  <c r="L681" i="8"/>
  <c r="L648" i="8"/>
  <c r="O646" i="8" s="1"/>
  <c r="H15" i="11" s="1"/>
  <c r="L627" i="8"/>
  <c r="O14" i="11"/>
  <c r="O653" i="8" l="1"/>
  <c r="I15" i="11" s="1"/>
  <c r="P635" i="8"/>
  <c r="G34" i="11" s="1"/>
  <c r="O681" i="8"/>
  <c r="L15" i="11" s="1"/>
  <c r="O635" i="8"/>
  <c r="G15" i="11" s="1"/>
  <c r="L34" i="11"/>
  <c r="L53" i="11" s="1"/>
  <c r="P681" i="8"/>
  <c r="O671" i="8"/>
  <c r="K15" i="11" s="1"/>
  <c r="P627" i="8"/>
  <c r="F34" i="11" s="1"/>
  <c r="P605" i="8"/>
  <c r="D34" i="11" s="1"/>
  <c r="O627" i="8"/>
  <c r="F15" i="11" s="1"/>
  <c r="O597" i="8"/>
  <c r="C15" i="11" s="1"/>
  <c r="N34" i="11"/>
  <c r="M589" i="8"/>
  <c r="X503" i="8"/>
  <c r="Y503" i="8"/>
  <c r="X504" i="8"/>
  <c r="Y504" i="8"/>
  <c r="X505" i="8"/>
  <c r="Y505" i="8"/>
  <c r="X506" i="8"/>
  <c r="Y506" i="8"/>
  <c r="X507" i="8"/>
  <c r="Y507" i="8"/>
  <c r="X508" i="8"/>
  <c r="Y508" i="8"/>
  <c r="X509" i="8"/>
  <c r="Y509" i="8"/>
  <c r="X510" i="8"/>
  <c r="Y510" i="8"/>
  <c r="X511" i="8"/>
  <c r="Y511" i="8"/>
  <c r="X512" i="8"/>
  <c r="Y512" i="8"/>
  <c r="X513" i="8"/>
  <c r="Y513" i="8"/>
  <c r="X514" i="8"/>
  <c r="Y514" i="8"/>
  <c r="X515" i="8"/>
  <c r="Y515" i="8"/>
  <c r="X516" i="8"/>
  <c r="Y516" i="8"/>
  <c r="X517" i="8"/>
  <c r="Y517" i="8"/>
  <c r="X518" i="8"/>
  <c r="Y518" i="8"/>
  <c r="X519" i="8"/>
  <c r="Y519" i="8"/>
  <c r="X520" i="8"/>
  <c r="Y520" i="8"/>
  <c r="X521" i="8"/>
  <c r="Y521" i="8"/>
  <c r="X522" i="8"/>
  <c r="Y522" i="8"/>
  <c r="X523" i="8"/>
  <c r="Y523" i="8"/>
  <c r="X524" i="8"/>
  <c r="Y524" i="8"/>
  <c r="X525" i="8"/>
  <c r="Y525" i="8"/>
  <c r="X526" i="8"/>
  <c r="Y526" i="8"/>
  <c r="X527" i="8"/>
  <c r="Y527" i="8"/>
  <c r="X528" i="8"/>
  <c r="Y528" i="8"/>
  <c r="X529" i="8"/>
  <c r="Y529" i="8"/>
  <c r="X530" i="8"/>
  <c r="Y530" i="8"/>
  <c r="X531" i="8"/>
  <c r="Y531" i="8"/>
  <c r="X532" i="8"/>
  <c r="Y532" i="8"/>
  <c r="X533" i="8"/>
  <c r="Y533" i="8"/>
  <c r="X534" i="8"/>
  <c r="Y534" i="8"/>
  <c r="X535" i="8"/>
  <c r="Y535" i="8"/>
  <c r="X536" i="8"/>
  <c r="Y536" i="8"/>
  <c r="X537" i="8"/>
  <c r="Y537" i="8"/>
  <c r="X538" i="8"/>
  <c r="Y538" i="8"/>
  <c r="X539" i="8"/>
  <c r="Y539" i="8"/>
  <c r="X540" i="8"/>
  <c r="Y540" i="8"/>
  <c r="X541" i="8"/>
  <c r="Y541" i="8"/>
  <c r="X542" i="8"/>
  <c r="Y542" i="8"/>
  <c r="X543" i="8"/>
  <c r="Y543" i="8"/>
  <c r="X544" i="8"/>
  <c r="Y544" i="8"/>
  <c r="X545" i="8"/>
  <c r="Y545" i="8"/>
  <c r="X546" i="8"/>
  <c r="Y546" i="8"/>
  <c r="X547" i="8"/>
  <c r="Y547" i="8"/>
  <c r="X548" i="8"/>
  <c r="Y548" i="8"/>
  <c r="X549" i="8"/>
  <c r="Y549" i="8"/>
  <c r="X550" i="8"/>
  <c r="Y550" i="8"/>
  <c r="X551" i="8"/>
  <c r="Y551" i="8"/>
  <c r="X552" i="8"/>
  <c r="Y552" i="8"/>
  <c r="X553" i="8"/>
  <c r="Y553" i="8"/>
  <c r="X554" i="8"/>
  <c r="Y554" i="8"/>
  <c r="X555" i="8"/>
  <c r="Y555" i="8"/>
  <c r="X556" i="8"/>
  <c r="Y556" i="8"/>
  <c r="X557" i="8"/>
  <c r="Y557" i="8"/>
  <c r="X558" i="8"/>
  <c r="Y558" i="8"/>
  <c r="X559" i="8"/>
  <c r="Y559" i="8"/>
  <c r="X560" i="8"/>
  <c r="Y560" i="8"/>
  <c r="X561" i="8"/>
  <c r="Y561" i="8"/>
  <c r="X562" i="8"/>
  <c r="Y562" i="8"/>
  <c r="X563" i="8"/>
  <c r="Y563" i="8"/>
  <c r="X564" i="8"/>
  <c r="Y564" i="8"/>
  <c r="X565" i="8"/>
  <c r="Y565" i="8"/>
  <c r="X566" i="8"/>
  <c r="Y566" i="8"/>
  <c r="X567" i="8"/>
  <c r="Y567" i="8"/>
  <c r="X568" i="8"/>
  <c r="Y568" i="8"/>
  <c r="X569" i="8"/>
  <c r="Y569" i="8"/>
  <c r="X570" i="8"/>
  <c r="Y570" i="8"/>
  <c r="X571" i="8"/>
  <c r="Y571" i="8"/>
  <c r="X572" i="8"/>
  <c r="Y572" i="8"/>
  <c r="X573" i="8"/>
  <c r="Y573" i="8"/>
  <c r="X574" i="8"/>
  <c r="Y574" i="8"/>
  <c r="X575" i="8"/>
  <c r="Y575" i="8"/>
  <c r="X576" i="8"/>
  <c r="Y576" i="8"/>
  <c r="X577" i="8"/>
  <c r="Y577" i="8"/>
  <c r="X578" i="8"/>
  <c r="Y578" i="8"/>
  <c r="X579" i="8"/>
  <c r="Y579" i="8"/>
  <c r="X580" i="8"/>
  <c r="Y580" i="8"/>
  <c r="X581" i="8"/>
  <c r="Y581" i="8"/>
  <c r="X582" i="8"/>
  <c r="Y582" i="8"/>
  <c r="X583" i="8"/>
  <c r="Y583" i="8"/>
  <c r="X584" i="8"/>
  <c r="Y584" i="8"/>
  <c r="X585" i="8"/>
  <c r="Y585" i="8"/>
  <c r="X586" i="8"/>
  <c r="Y586" i="8"/>
  <c r="X587" i="8"/>
  <c r="Y587" i="8"/>
  <c r="X588" i="8"/>
  <c r="Y588" i="8"/>
  <c r="G505" i="8"/>
  <c r="H505" i="8" s="1"/>
  <c r="I505" i="8" s="1"/>
  <c r="K505" i="8"/>
  <c r="G506" i="8"/>
  <c r="H506" i="8" s="1"/>
  <c r="I506" i="8" s="1"/>
  <c r="K506" i="8"/>
  <c r="G507" i="8"/>
  <c r="H507" i="8" s="1"/>
  <c r="I507" i="8" s="1"/>
  <c r="K507" i="8"/>
  <c r="G508" i="8"/>
  <c r="H508" i="8" s="1"/>
  <c r="L508" i="8" s="1"/>
  <c r="K508" i="8"/>
  <c r="G509" i="8"/>
  <c r="H509" i="8" s="1"/>
  <c r="I509" i="8" s="1"/>
  <c r="K509" i="8"/>
  <c r="G510" i="8"/>
  <c r="H510" i="8" s="1"/>
  <c r="I510" i="8" s="1"/>
  <c r="K510" i="8"/>
  <c r="G511" i="8"/>
  <c r="H511" i="8" s="1"/>
  <c r="L511" i="8" s="1"/>
  <c r="K511" i="8"/>
  <c r="N511" i="8" s="1"/>
  <c r="G512" i="8"/>
  <c r="H512" i="8" s="1"/>
  <c r="I512" i="8" s="1"/>
  <c r="K512" i="8"/>
  <c r="G513" i="8"/>
  <c r="H513" i="8" s="1"/>
  <c r="I513" i="8" s="1"/>
  <c r="M513" i="8" s="1"/>
  <c r="K513" i="8"/>
  <c r="N513" i="8" s="1"/>
  <c r="G514" i="8"/>
  <c r="H514" i="8" s="1"/>
  <c r="I514" i="8" s="1"/>
  <c r="M514" i="8" s="1"/>
  <c r="K514" i="8"/>
  <c r="N514" i="8" s="1"/>
  <c r="G515" i="8"/>
  <c r="H515" i="8" s="1"/>
  <c r="L515" i="8" s="1"/>
  <c r="K515" i="8"/>
  <c r="N515" i="8" s="1"/>
  <c r="G516" i="8"/>
  <c r="H516" i="8" s="1"/>
  <c r="I516" i="8"/>
  <c r="K516" i="8"/>
  <c r="G517" i="8"/>
  <c r="H517" i="8" s="1"/>
  <c r="I517" i="8" s="1"/>
  <c r="K517" i="8"/>
  <c r="G518" i="8"/>
  <c r="H518" i="8" s="1"/>
  <c r="I518" i="8" s="1"/>
  <c r="K518" i="8"/>
  <c r="G519" i="8"/>
  <c r="H519" i="8" s="1"/>
  <c r="L519" i="8" s="1"/>
  <c r="K519" i="8"/>
  <c r="G520" i="8"/>
  <c r="H520" i="8" s="1"/>
  <c r="I520" i="8" s="1"/>
  <c r="K520" i="8"/>
  <c r="G521" i="8"/>
  <c r="H521" i="8" s="1"/>
  <c r="I521" i="8" s="1"/>
  <c r="K521" i="8"/>
  <c r="G522" i="8"/>
  <c r="H522" i="8" s="1"/>
  <c r="L522" i="8" s="1"/>
  <c r="K522" i="8"/>
  <c r="G523" i="8"/>
  <c r="H523" i="8" s="1"/>
  <c r="I523" i="8" s="1"/>
  <c r="K523" i="8"/>
  <c r="G524" i="8"/>
  <c r="H524" i="8" s="1"/>
  <c r="I524" i="8" s="1"/>
  <c r="K524" i="8"/>
  <c r="G525" i="8"/>
  <c r="H525" i="8" s="1"/>
  <c r="I525" i="8" s="1"/>
  <c r="K525" i="8"/>
  <c r="G526" i="8"/>
  <c r="H526" i="8" s="1"/>
  <c r="I526" i="8" s="1"/>
  <c r="K526" i="8"/>
  <c r="N526" i="8" s="1"/>
  <c r="G527" i="8"/>
  <c r="H527" i="8" s="1"/>
  <c r="I527" i="8" s="1"/>
  <c r="K527" i="8"/>
  <c r="G528" i="8"/>
  <c r="H528" i="8" s="1"/>
  <c r="I528" i="8"/>
  <c r="K528" i="8"/>
  <c r="G529" i="8"/>
  <c r="H529" i="8" s="1"/>
  <c r="I529" i="8" s="1"/>
  <c r="K529" i="8"/>
  <c r="G530" i="8"/>
  <c r="H530" i="8" s="1"/>
  <c r="I530" i="8" s="1"/>
  <c r="K530" i="8"/>
  <c r="G531" i="8"/>
  <c r="H531" i="8" s="1"/>
  <c r="I531" i="8"/>
  <c r="K531" i="8"/>
  <c r="G532" i="8"/>
  <c r="H532" i="8" s="1"/>
  <c r="L532" i="8" s="1"/>
  <c r="K532" i="8"/>
  <c r="G533" i="8"/>
  <c r="H533" i="8" s="1"/>
  <c r="I533" i="8" s="1"/>
  <c r="K533" i="8"/>
  <c r="G534" i="8"/>
  <c r="H534" i="8" s="1"/>
  <c r="I534" i="8" s="1"/>
  <c r="K534" i="8"/>
  <c r="G535" i="8"/>
  <c r="H535" i="8" s="1"/>
  <c r="L535" i="8" s="1"/>
  <c r="K535" i="8"/>
  <c r="N535" i="8" s="1"/>
  <c r="G536" i="8"/>
  <c r="H536" i="8" s="1"/>
  <c r="I536" i="8"/>
  <c r="K536" i="8"/>
  <c r="N536" i="8" s="1"/>
  <c r="G537" i="8"/>
  <c r="H537" i="8" s="1"/>
  <c r="I537" i="8" s="1"/>
  <c r="K537" i="8"/>
  <c r="G538" i="8"/>
  <c r="H538" i="8" s="1"/>
  <c r="I538" i="8" s="1"/>
  <c r="K538" i="8"/>
  <c r="G539" i="8"/>
  <c r="H539" i="8" s="1"/>
  <c r="I539" i="8" s="1"/>
  <c r="K539" i="8"/>
  <c r="G540" i="8"/>
  <c r="H540" i="8" s="1"/>
  <c r="I540" i="8" s="1"/>
  <c r="K540" i="8"/>
  <c r="G541" i="8"/>
  <c r="H541" i="8" s="1"/>
  <c r="I541" i="8" s="1"/>
  <c r="K541" i="8"/>
  <c r="G542" i="8"/>
  <c r="H542" i="8" s="1"/>
  <c r="I542" i="8"/>
  <c r="K542" i="8"/>
  <c r="G543" i="8"/>
  <c r="H543" i="8" s="1"/>
  <c r="I543" i="8" s="1"/>
  <c r="K543" i="8"/>
  <c r="G544" i="8"/>
  <c r="H544" i="8" s="1"/>
  <c r="I544" i="8" s="1"/>
  <c r="K544" i="8"/>
  <c r="G545" i="8"/>
  <c r="H545" i="8" s="1"/>
  <c r="I545" i="8" s="1"/>
  <c r="K545" i="8"/>
  <c r="G546" i="8"/>
  <c r="H546" i="8" s="1"/>
  <c r="I546" i="8" s="1"/>
  <c r="K546" i="8"/>
  <c r="G547" i="8"/>
  <c r="H547" i="8" s="1"/>
  <c r="I547" i="8" s="1"/>
  <c r="K547" i="8"/>
  <c r="G548" i="8"/>
  <c r="H548" i="8" s="1"/>
  <c r="I548" i="8" s="1"/>
  <c r="K548" i="8"/>
  <c r="G549" i="8"/>
  <c r="H549" i="8" s="1"/>
  <c r="I549" i="8" s="1"/>
  <c r="K549" i="8"/>
  <c r="G550" i="8"/>
  <c r="H550" i="8" s="1"/>
  <c r="I550" i="8"/>
  <c r="K550" i="8"/>
  <c r="G551" i="8"/>
  <c r="H551" i="8" s="1"/>
  <c r="I551" i="8" s="1"/>
  <c r="K551" i="8"/>
  <c r="G552" i="8"/>
  <c r="H552" i="8" s="1"/>
  <c r="L552" i="8" s="1"/>
  <c r="I552" i="8"/>
  <c r="M552" i="8" s="1"/>
  <c r="K552" i="8"/>
  <c r="N552" i="8" s="1"/>
  <c r="G553" i="8"/>
  <c r="H553" i="8" s="1"/>
  <c r="I553" i="8" s="1"/>
  <c r="M553" i="8" s="1"/>
  <c r="K553" i="8"/>
  <c r="N553" i="8" s="1"/>
  <c r="G554" i="8"/>
  <c r="H554" i="8" s="1"/>
  <c r="I554" i="8" s="1"/>
  <c r="M554" i="8" s="1"/>
  <c r="K554" i="8"/>
  <c r="N554" i="8" s="1"/>
  <c r="G555" i="8"/>
  <c r="H555" i="8" s="1"/>
  <c r="I555" i="8"/>
  <c r="K555" i="8"/>
  <c r="G556" i="8"/>
  <c r="H556" i="8" s="1"/>
  <c r="I556" i="8" s="1"/>
  <c r="K556" i="8"/>
  <c r="G557" i="8"/>
  <c r="H557" i="8" s="1"/>
  <c r="I557" i="8" s="1"/>
  <c r="K557" i="8"/>
  <c r="G558" i="8"/>
  <c r="H558" i="8" s="1"/>
  <c r="I558" i="8" s="1"/>
  <c r="K558" i="8"/>
  <c r="G559" i="8"/>
  <c r="H559" i="8" s="1"/>
  <c r="I559" i="8" s="1"/>
  <c r="M559" i="8" s="1"/>
  <c r="K559" i="8"/>
  <c r="G560" i="8"/>
  <c r="H560" i="8" s="1"/>
  <c r="I560" i="8"/>
  <c r="K560" i="8"/>
  <c r="G561" i="8"/>
  <c r="H561" i="8" s="1"/>
  <c r="I561" i="8" s="1"/>
  <c r="K561" i="8"/>
  <c r="G562" i="8"/>
  <c r="H562" i="8" s="1"/>
  <c r="L562" i="8" s="1"/>
  <c r="K562" i="8"/>
  <c r="G563" i="8"/>
  <c r="H563" i="8" s="1"/>
  <c r="I563" i="8"/>
  <c r="K563" i="8"/>
  <c r="G564" i="8"/>
  <c r="H564" i="8" s="1"/>
  <c r="I564" i="8" s="1"/>
  <c r="K564" i="8"/>
  <c r="G565" i="8"/>
  <c r="H565" i="8" s="1"/>
  <c r="I565" i="8" s="1"/>
  <c r="K565" i="8"/>
  <c r="G566" i="8"/>
  <c r="H566" i="8" s="1"/>
  <c r="I566" i="8" s="1"/>
  <c r="K566" i="8"/>
  <c r="G567" i="8"/>
  <c r="H567" i="8" s="1"/>
  <c r="I567" i="8" s="1"/>
  <c r="K567" i="8"/>
  <c r="G568" i="8"/>
  <c r="H568" i="8" s="1"/>
  <c r="I568" i="8" s="1"/>
  <c r="K568" i="8"/>
  <c r="G569" i="8"/>
  <c r="H569" i="8" s="1"/>
  <c r="I569" i="8" s="1"/>
  <c r="K569" i="8"/>
  <c r="G570" i="8"/>
  <c r="H570" i="8" s="1"/>
  <c r="I570" i="8" s="1"/>
  <c r="K570" i="8"/>
  <c r="G571" i="8"/>
  <c r="H571" i="8" s="1"/>
  <c r="I571" i="8" s="1"/>
  <c r="K571" i="8"/>
  <c r="G572" i="8"/>
  <c r="H572" i="8" s="1"/>
  <c r="I572" i="8" s="1"/>
  <c r="K572" i="8"/>
  <c r="G573" i="8"/>
  <c r="H573" i="8" s="1"/>
  <c r="I573" i="8" s="1"/>
  <c r="K573" i="8"/>
  <c r="G574" i="8"/>
  <c r="H574" i="8" s="1"/>
  <c r="I574" i="8" s="1"/>
  <c r="K574" i="8"/>
  <c r="G575" i="8"/>
  <c r="H575" i="8" s="1"/>
  <c r="I575" i="8" s="1"/>
  <c r="K575" i="8"/>
  <c r="G576" i="8"/>
  <c r="H576" i="8" s="1"/>
  <c r="I576" i="8" s="1"/>
  <c r="K576" i="8"/>
  <c r="G577" i="8"/>
  <c r="H577" i="8" s="1"/>
  <c r="I577" i="8" s="1"/>
  <c r="K577" i="8"/>
  <c r="G578" i="8"/>
  <c r="H578" i="8" s="1"/>
  <c r="I578" i="8" s="1"/>
  <c r="K578" i="8"/>
  <c r="G579" i="8"/>
  <c r="H579" i="8" s="1"/>
  <c r="I579" i="8"/>
  <c r="K579" i="8"/>
  <c r="G580" i="8"/>
  <c r="H580" i="8" s="1"/>
  <c r="I580" i="8" s="1"/>
  <c r="K580" i="8"/>
  <c r="G581" i="8"/>
  <c r="H581" i="8" s="1"/>
  <c r="I581" i="8" s="1"/>
  <c r="K581" i="8"/>
  <c r="G582" i="8"/>
  <c r="H582" i="8" s="1"/>
  <c r="I582" i="8"/>
  <c r="K582" i="8"/>
  <c r="G583" i="8"/>
  <c r="H583" i="8" s="1"/>
  <c r="I583" i="8" s="1"/>
  <c r="K583" i="8"/>
  <c r="G584" i="8"/>
  <c r="H584" i="8" s="1"/>
  <c r="I584" i="8" s="1"/>
  <c r="K584" i="8"/>
  <c r="G585" i="8"/>
  <c r="H585" i="8" s="1"/>
  <c r="I585" i="8" s="1"/>
  <c r="K585" i="8"/>
  <c r="G586" i="8"/>
  <c r="H586" i="8" s="1"/>
  <c r="I586" i="8"/>
  <c r="M585" i="8" s="1"/>
  <c r="P585" i="8" s="1"/>
  <c r="B34" i="11" s="1"/>
  <c r="M34" i="11" s="1"/>
  <c r="K586" i="8"/>
  <c r="G587" i="8"/>
  <c r="H587" i="8" s="1"/>
  <c r="I587" i="8" s="1"/>
  <c r="K587" i="8"/>
  <c r="G588" i="8"/>
  <c r="H588" i="8" s="1"/>
  <c r="I588" i="8" s="1"/>
  <c r="K588" i="8"/>
  <c r="K504" i="8"/>
  <c r="G504" i="8"/>
  <c r="H504" i="8" s="1"/>
  <c r="I504" i="8" s="1"/>
  <c r="K503" i="8"/>
  <c r="G503" i="8"/>
  <c r="H503" i="8" s="1"/>
  <c r="M541" i="8" l="1"/>
  <c r="M573" i="8"/>
  <c r="I532" i="8"/>
  <c r="M532" i="8" s="1"/>
  <c r="I522" i="8"/>
  <c r="M522" i="8" s="1"/>
  <c r="I519" i="8"/>
  <c r="M519" i="8" s="1"/>
  <c r="L505" i="8"/>
  <c r="M505" i="8"/>
  <c r="L555" i="8"/>
  <c r="L528" i="8"/>
  <c r="N508" i="8"/>
  <c r="L566" i="8"/>
  <c r="M578" i="8"/>
  <c r="M536" i="8"/>
  <c r="M566" i="8"/>
  <c r="M555" i="8"/>
  <c r="P554" i="8" s="1"/>
  <c r="I33" i="11" s="1"/>
  <c r="M545" i="8"/>
  <c r="M528" i="8"/>
  <c r="M581" i="8"/>
  <c r="I503" i="8"/>
  <c r="M503" i="8" s="1"/>
  <c r="L503" i="8"/>
  <c r="M570" i="8"/>
  <c r="M548" i="8"/>
  <c r="P548" i="8" s="1"/>
  <c r="H33" i="11" s="1"/>
  <c r="M516" i="8"/>
  <c r="P573" i="8"/>
  <c r="K33" i="11" s="1"/>
  <c r="L516" i="8"/>
  <c r="O515" i="8" s="1"/>
  <c r="D14" i="11" s="1"/>
  <c r="L578" i="8"/>
  <c r="I562" i="8"/>
  <c r="M562" i="8" s="1"/>
  <c r="N538" i="8"/>
  <c r="I535" i="8"/>
  <c r="M535" i="8" s="1"/>
  <c r="P532" i="8" s="1"/>
  <c r="F33" i="11" s="1"/>
  <c r="L514" i="8"/>
  <c r="L554" i="8"/>
  <c r="L548" i="8"/>
  <c r="L581" i="8"/>
  <c r="L573" i="8"/>
  <c r="N578" i="8"/>
  <c r="N573" i="8"/>
  <c r="M526" i="8"/>
  <c r="P522" i="8" s="1"/>
  <c r="E33" i="11" s="1"/>
  <c r="I511" i="8"/>
  <c r="M511" i="8" s="1"/>
  <c r="P511" i="8" s="1"/>
  <c r="C33" i="11" s="1"/>
  <c r="I508" i="8"/>
  <c r="M508" i="8" s="1"/>
  <c r="L545" i="8"/>
  <c r="L570" i="8"/>
  <c r="O562" i="8" s="1"/>
  <c r="J14" i="11" s="1"/>
  <c r="L513" i="8"/>
  <c r="L553" i="8"/>
  <c r="L559" i="8"/>
  <c r="N545" i="8"/>
  <c r="I515" i="8"/>
  <c r="M515" i="8" s="1"/>
  <c r="L541" i="8"/>
  <c r="L585" i="8"/>
  <c r="O585" i="8" s="1"/>
  <c r="B15" i="11" s="1"/>
  <c r="M15" i="11" s="1"/>
  <c r="L526" i="8"/>
  <c r="O522" i="8" s="1"/>
  <c r="E14" i="11" s="1"/>
  <c r="L536" i="8"/>
  <c r="O532" i="8" s="1"/>
  <c r="F14" i="11" s="1"/>
  <c r="M538" i="8"/>
  <c r="P538" i="8" s="1"/>
  <c r="G33" i="11" s="1"/>
  <c r="L538" i="8"/>
  <c r="O538" i="8" s="1"/>
  <c r="G14" i="11" s="1"/>
  <c r="N14" i="11"/>
  <c r="N585" i="8"/>
  <c r="Q585" i="8" s="1"/>
  <c r="N581" i="8"/>
  <c r="N570" i="8"/>
  <c r="N566" i="8"/>
  <c r="N562" i="8"/>
  <c r="N559" i="8"/>
  <c r="N555" i="8"/>
  <c r="N548" i="8"/>
  <c r="Q548" i="8" s="1"/>
  <c r="N541" i="8"/>
  <c r="N532" i="8"/>
  <c r="Q532" i="8" s="1"/>
  <c r="N503" i="8"/>
  <c r="N505" i="8"/>
  <c r="Q511" i="8"/>
  <c r="N516" i="8"/>
  <c r="N519" i="8"/>
  <c r="N522" i="8"/>
  <c r="N528" i="8"/>
  <c r="O13" i="11"/>
  <c r="X413" i="8"/>
  <c r="Y413" i="8"/>
  <c r="X414" i="8"/>
  <c r="Y414" i="8"/>
  <c r="X415" i="8"/>
  <c r="Y415" i="8"/>
  <c r="X416" i="8"/>
  <c r="Y416" i="8"/>
  <c r="X417" i="8"/>
  <c r="Y417" i="8"/>
  <c r="X418" i="8"/>
  <c r="Y418" i="8"/>
  <c r="X419" i="8"/>
  <c r="Y419" i="8"/>
  <c r="X420" i="8"/>
  <c r="Y420" i="8"/>
  <c r="X421" i="8"/>
  <c r="Y421" i="8"/>
  <c r="X422" i="8"/>
  <c r="Y422" i="8"/>
  <c r="X423" i="8"/>
  <c r="Y423" i="8"/>
  <c r="X424" i="8"/>
  <c r="Y424" i="8"/>
  <c r="X425" i="8"/>
  <c r="Y425" i="8"/>
  <c r="X426" i="8"/>
  <c r="Y426" i="8"/>
  <c r="X427" i="8"/>
  <c r="Y427" i="8"/>
  <c r="X428" i="8"/>
  <c r="Y428" i="8"/>
  <c r="X429" i="8"/>
  <c r="Y429" i="8"/>
  <c r="X430" i="8"/>
  <c r="Y430" i="8"/>
  <c r="X431" i="8"/>
  <c r="Y431" i="8"/>
  <c r="X432" i="8"/>
  <c r="Y432" i="8"/>
  <c r="X433" i="8"/>
  <c r="Y433" i="8"/>
  <c r="X434" i="8"/>
  <c r="Y434" i="8"/>
  <c r="X435" i="8"/>
  <c r="Y435" i="8"/>
  <c r="X436" i="8"/>
  <c r="Y436" i="8"/>
  <c r="X437" i="8"/>
  <c r="Y437" i="8"/>
  <c r="X438" i="8"/>
  <c r="Y438" i="8"/>
  <c r="X439" i="8"/>
  <c r="Y439" i="8"/>
  <c r="X440" i="8"/>
  <c r="Y440" i="8"/>
  <c r="X441" i="8"/>
  <c r="Y441" i="8"/>
  <c r="X442" i="8"/>
  <c r="Y442" i="8"/>
  <c r="X443" i="8"/>
  <c r="Y443" i="8"/>
  <c r="X444" i="8"/>
  <c r="Y444" i="8"/>
  <c r="X445" i="8"/>
  <c r="Y445" i="8"/>
  <c r="X446" i="8"/>
  <c r="Y446" i="8"/>
  <c r="X447" i="8"/>
  <c r="Y447" i="8"/>
  <c r="X448" i="8"/>
  <c r="Y448" i="8"/>
  <c r="X449" i="8"/>
  <c r="Y449" i="8"/>
  <c r="X450" i="8"/>
  <c r="Y450" i="8"/>
  <c r="X451" i="8"/>
  <c r="Y451" i="8"/>
  <c r="X452" i="8"/>
  <c r="Y452" i="8"/>
  <c r="X453" i="8"/>
  <c r="Y453" i="8"/>
  <c r="X454" i="8"/>
  <c r="Y454" i="8"/>
  <c r="X455" i="8"/>
  <c r="Y455" i="8"/>
  <c r="X456" i="8"/>
  <c r="Y456" i="8"/>
  <c r="X457" i="8"/>
  <c r="Y457" i="8"/>
  <c r="X458" i="8"/>
  <c r="Y458" i="8"/>
  <c r="X459" i="8"/>
  <c r="Y459" i="8"/>
  <c r="X460" i="8"/>
  <c r="Y460" i="8"/>
  <c r="X461" i="8"/>
  <c r="Y461" i="8"/>
  <c r="X462" i="8"/>
  <c r="Y462" i="8"/>
  <c r="X463" i="8"/>
  <c r="Y463" i="8"/>
  <c r="X464" i="8"/>
  <c r="Y464" i="8"/>
  <c r="X465" i="8"/>
  <c r="Y465" i="8"/>
  <c r="X466" i="8"/>
  <c r="Y466" i="8"/>
  <c r="X467" i="8"/>
  <c r="Y467" i="8"/>
  <c r="X468" i="8"/>
  <c r="Y468" i="8"/>
  <c r="X469" i="8"/>
  <c r="Y469" i="8"/>
  <c r="X470" i="8"/>
  <c r="Y470" i="8"/>
  <c r="X471" i="8"/>
  <c r="Y471" i="8"/>
  <c r="X472" i="8"/>
  <c r="Y472" i="8"/>
  <c r="X473" i="8"/>
  <c r="Y473" i="8"/>
  <c r="X474" i="8"/>
  <c r="Y474" i="8"/>
  <c r="X475" i="8"/>
  <c r="Y475" i="8"/>
  <c r="X476" i="8"/>
  <c r="Y476" i="8"/>
  <c r="X477" i="8"/>
  <c r="Y477" i="8"/>
  <c r="X478" i="8"/>
  <c r="Y478" i="8"/>
  <c r="X479" i="8"/>
  <c r="Y479" i="8"/>
  <c r="X480" i="8"/>
  <c r="Y480" i="8"/>
  <c r="X481" i="8"/>
  <c r="Y481" i="8"/>
  <c r="X482" i="8"/>
  <c r="Y482" i="8"/>
  <c r="X483" i="8"/>
  <c r="Y483" i="8"/>
  <c r="X484" i="8"/>
  <c r="Y484" i="8"/>
  <c r="X485" i="8"/>
  <c r="Y485" i="8"/>
  <c r="X486" i="8"/>
  <c r="Y486" i="8"/>
  <c r="X487" i="8"/>
  <c r="Y487" i="8"/>
  <c r="X488" i="8"/>
  <c r="Y488" i="8"/>
  <c r="X489" i="8"/>
  <c r="Y489" i="8"/>
  <c r="X490" i="8"/>
  <c r="Y490" i="8"/>
  <c r="X491" i="8"/>
  <c r="Y491" i="8"/>
  <c r="X492" i="8"/>
  <c r="Y492" i="8"/>
  <c r="X493" i="8"/>
  <c r="Y493" i="8"/>
  <c r="X494" i="8"/>
  <c r="Y494" i="8"/>
  <c r="X495" i="8"/>
  <c r="Y495" i="8"/>
  <c r="X496" i="8"/>
  <c r="Y496" i="8"/>
  <c r="X497" i="8"/>
  <c r="Y497" i="8"/>
  <c r="X498" i="8"/>
  <c r="Y498" i="8"/>
  <c r="X499" i="8"/>
  <c r="Y499" i="8"/>
  <c r="X500" i="8"/>
  <c r="Y500" i="8"/>
  <c r="X501" i="8"/>
  <c r="Y501" i="8"/>
  <c r="X502" i="8"/>
  <c r="Y502" i="8"/>
  <c r="P515" i="8" l="1"/>
  <c r="D33" i="11" s="1"/>
  <c r="O554" i="8"/>
  <c r="I14" i="11" s="1"/>
  <c r="Q554" i="8"/>
  <c r="N33" i="11"/>
  <c r="O511" i="8"/>
  <c r="C14" i="11" s="1"/>
  <c r="P562" i="8"/>
  <c r="J33" i="11" s="1"/>
  <c r="O503" i="8"/>
  <c r="B14" i="11" s="1"/>
  <c r="Q573" i="8"/>
  <c r="Q538" i="8"/>
  <c r="O573" i="8"/>
  <c r="K14" i="11" s="1"/>
  <c r="P503" i="8"/>
  <c r="B33" i="11" s="1"/>
  <c r="O548" i="8"/>
  <c r="H14" i="11" s="1"/>
  <c r="Q562" i="8"/>
  <c r="Q503" i="8"/>
  <c r="Q515" i="8"/>
  <c r="Q522" i="8"/>
  <c r="G415" i="8"/>
  <c r="H415" i="8" s="1"/>
  <c r="I415" i="8" s="1"/>
  <c r="K415" i="8"/>
  <c r="G416" i="8"/>
  <c r="H416" i="8" s="1"/>
  <c r="K416" i="8"/>
  <c r="G417" i="8"/>
  <c r="H417" i="8" s="1"/>
  <c r="I417" i="8" s="1"/>
  <c r="K417" i="8"/>
  <c r="G418" i="8"/>
  <c r="H418" i="8" s="1"/>
  <c r="I418" i="8" s="1"/>
  <c r="K418" i="8"/>
  <c r="G419" i="8"/>
  <c r="H419" i="8" s="1"/>
  <c r="I419" i="8" s="1"/>
  <c r="K419" i="8"/>
  <c r="G420" i="8"/>
  <c r="H420" i="8" s="1"/>
  <c r="K420" i="8"/>
  <c r="G421" i="8"/>
  <c r="H421" i="8" s="1"/>
  <c r="I421" i="8" s="1"/>
  <c r="K421" i="8"/>
  <c r="G422" i="8"/>
  <c r="H422" i="8" s="1"/>
  <c r="K422" i="8"/>
  <c r="G423" i="8"/>
  <c r="H423" i="8" s="1"/>
  <c r="I423" i="8" s="1"/>
  <c r="K423" i="8"/>
  <c r="G424" i="8"/>
  <c r="H424" i="8" s="1"/>
  <c r="I424" i="8" s="1"/>
  <c r="K424" i="8"/>
  <c r="G425" i="8"/>
  <c r="H425" i="8" s="1"/>
  <c r="I425" i="8" s="1"/>
  <c r="K425" i="8"/>
  <c r="G426" i="8"/>
  <c r="H426" i="8" s="1"/>
  <c r="K426" i="8"/>
  <c r="G427" i="8"/>
  <c r="H427" i="8" s="1"/>
  <c r="I427" i="8" s="1"/>
  <c r="K427" i="8"/>
  <c r="G428" i="8"/>
  <c r="H428" i="8" s="1"/>
  <c r="I428" i="8" s="1"/>
  <c r="K428" i="8"/>
  <c r="G429" i="8"/>
  <c r="H429" i="8" s="1"/>
  <c r="I429" i="8" s="1"/>
  <c r="K429" i="8"/>
  <c r="G430" i="8"/>
  <c r="H430" i="8" s="1"/>
  <c r="I430" i="8" s="1"/>
  <c r="K430" i="8"/>
  <c r="G431" i="8"/>
  <c r="H431" i="8" s="1"/>
  <c r="K431" i="8"/>
  <c r="G432" i="8"/>
  <c r="H432" i="8" s="1"/>
  <c r="I432" i="8" s="1"/>
  <c r="K432" i="8"/>
  <c r="G433" i="8"/>
  <c r="H433" i="8" s="1"/>
  <c r="I433" i="8" s="1"/>
  <c r="K433" i="8"/>
  <c r="G434" i="8"/>
  <c r="H434" i="8" s="1"/>
  <c r="I434" i="8" s="1"/>
  <c r="K434" i="8"/>
  <c r="G435" i="8"/>
  <c r="H435" i="8" s="1"/>
  <c r="K435" i="8"/>
  <c r="G436" i="8"/>
  <c r="H436" i="8" s="1"/>
  <c r="I436" i="8" s="1"/>
  <c r="K436" i="8"/>
  <c r="G437" i="8"/>
  <c r="H437" i="8" s="1"/>
  <c r="I437" i="8" s="1"/>
  <c r="K437" i="8"/>
  <c r="G438" i="8"/>
  <c r="H438" i="8" s="1"/>
  <c r="I438" i="8" s="1"/>
  <c r="K438" i="8"/>
  <c r="G439" i="8"/>
  <c r="H439" i="8" s="1"/>
  <c r="I439" i="8" s="1"/>
  <c r="K439" i="8"/>
  <c r="G440" i="8"/>
  <c r="H440" i="8" s="1"/>
  <c r="K440" i="8"/>
  <c r="G441" i="8"/>
  <c r="H441" i="8" s="1"/>
  <c r="I441" i="8" s="1"/>
  <c r="K441" i="8"/>
  <c r="G442" i="8"/>
  <c r="H442" i="8" s="1"/>
  <c r="I442" i="8" s="1"/>
  <c r="K442" i="8"/>
  <c r="G443" i="8"/>
  <c r="H443" i="8" s="1"/>
  <c r="I443" i="8" s="1"/>
  <c r="K443" i="8"/>
  <c r="G444" i="8"/>
  <c r="H444" i="8" s="1"/>
  <c r="I444" i="8" s="1"/>
  <c r="K444" i="8"/>
  <c r="G445" i="8"/>
  <c r="H445" i="8" s="1"/>
  <c r="K445" i="8"/>
  <c r="G446" i="8"/>
  <c r="H446" i="8" s="1"/>
  <c r="I446" i="8" s="1"/>
  <c r="K446" i="8"/>
  <c r="G447" i="8"/>
  <c r="H447" i="8" s="1"/>
  <c r="I447" i="8" s="1"/>
  <c r="K447" i="8"/>
  <c r="G448" i="8"/>
  <c r="H448" i="8" s="1"/>
  <c r="I448" i="8" s="1"/>
  <c r="K448" i="8"/>
  <c r="G449" i="8"/>
  <c r="H449" i="8" s="1"/>
  <c r="K449" i="8"/>
  <c r="G450" i="8"/>
  <c r="H450" i="8" s="1"/>
  <c r="I450" i="8" s="1"/>
  <c r="K450" i="8"/>
  <c r="G451" i="8"/>
  <c r="H451" i="8" s="1"/>
  <c r="K451" i="8"/>
  <c r="G452" i="8"/>
  <c r="H452" i="8" s="1"/>
  <c r="I452" i="8" s="1"/>
  <c r="K452" i="8"/>
  <c r="G453" i="8"/>
  <c r="H453" i="8" s="1"/>
  <c r="I453" i="8" s="1"/>
  <c r="K453" i="8"/>
  <c r="G454" i="8"/>
  <c r="H454" i="8" s="1"/>
  <c r="K454" i="8"/>
  <c r="G455" i="8"/>
  <c r="H455" i="8" s="1"/>
  <c r="I455" i="8" s="1"/>
  <c r="K455" i="8"/>
  <c r="G456" i="8"/>
  <c r="H456" i="8" s="1"/>
  <c r="I456" i="8" s="1"/>
  <c r="K456" i="8"/>
  <c r="G457" i="8"/>
  <c r="H457" i="8" s="1"/>
  <c r="I457" i="8" s="1"/>
  <c r="K457" i="8"/>
  <c r="G458" i="8"/>
  <c r="H458" i="8" s="1"/>
  <c r="K458" i="8"/>
  <c r="G459" i="8"/>
  <c r="H459" i="8" s="1"/>
  <c r="I459" i="8" s="1"/>
  <c r="K459" i="8"/>
  <c r="G460" i="8"/>
  <c r="H460" i="8" s="1"/>
  <c r="I460" i="8" s="1"/>
  <c r="K460" i="8"/>
  <c r="G461" i="8"/>
  <c r="H461" i="8" s="1"/>
  <c r="I461" i="8" s="1"/>
  <c r="K461" i="8"/>
  <c r="G462" i="8"/>
  <c r="H462" i="8" s="1"/>
  <c r="K462" i="8"/>
  <c r="G463" i="8"/>
  <c r="H463" i="8" s="1"/>
  <c r="I463" i="8" s="1"/>
  <c r="K463" i="8"/>
  <c r="G464" i="8"/>
  <c r="H464" i="8" s="1"/>
  <c r="I464" i="8" s="1"/>
  <c r="K464" i="8"/>
  <c r="G465" i="8"/>
  <c r="H465" i="8" s="1"/>
  <c r="I465" i="8" s="1"/>
  <c r="K465" i="8"/>
  <c r="G466" i="8"/>
  <c r="H466" i="8" s="1"/>
  <c r="K466" i="8"/>
  <c r="G467" i="8"/>
  <c r="H467" i="8" s="1"/>
  <c r="I467" i="8" s="1"/>
  <c r="K467" i="8"/>
  <c r="G468" i="8"/>
  <c r="H468" i="8" s="1"/>
  <c r="I468" i="8" s="1"/>
  <c r="K468" i="8"/>
  <c r="G469" i="8"/>
  <c r="H469" i="8" s="1"/>
  <c r="K469" i="8"/>
  <c r="N469" i="8" s="1"/>
  <c r="G470" i="8"/>
  <c r="H470" i="8" s="1"/>
  <c r="K470" i="8"/>
  <c r="N470" i="8" s="1"/>
  <c r="G471" i="8"/>
  <c r="H471" i="8" s="1"/>
  <c r="K471" i="8"/>
  <c r="G472" i="8"/>
  <c r="H472" i="8" s="1"/>
  <c r="I472" i="8" s="1"/>
  <c r="K472" i="8"/>
  <c r="G473" i="8"/>
  <c r="H473" i="8" s="1"/>
  <c r="I473" i="8" s="1"/>
  <c r="K473" i="8"/>
  <c r="G474" i="8"/>
  <c r="H474" i="8" s="1"/>
  <c r="K474" i="8"/>
  <c r="G475" i="8"/>
  <c r="H475" i="8" s="1"/>
  <c r="I475" i="8" s="1"/>
  <c r="K475" i="8"/>
  <c r="G476" i="8"/>
  <c r="H476" i="8" s="1"/>
  <c r="I476" i="8" s="1"/>
  <c r="K476" i="8"/>
  <c r="G477" i="8"/>
  <c r="H477" i="8" s="1"/>
  <c r="I477" i="8" s="1"/>
  <c r="K477" i="8"/>
  <c r="G478" i="8"/>
  <c r="H478" i="8" s="1"/>
  <c r="K478" i="8"/>
  <c r="G479" i="8"/>
  <c r="H479" i="8" s="1"/>
  <c r="I479" i="8" s="1"/>
  <c r="K479" i="8"/>
  <c r="G480" i="8"/>
  <c r="H480" i="8" s="1"/>
  <c r="I480" i="8" s="1"/>
  <c r="K480" i="8"/>
  <c r="G481" i="8"/>
  <c r="H481" i="8" s="1"/>
  <c r="K481" i="8"/>
  <c r="G482" i="8"/>
  <c r="H482" i="8" s="1"/>
  <c r="I482" i="8" s="1"/>
  <c r="K482" i="8"/>
  <c r="G483" i="8"/>
  <c r="H483" i="8" s="1"/>
  <c r="I483" i="8" s="1"/>
  <c r="K483" i="8"/>
  <c r="G484" i="8"/>
  <c r="H484" i="8" s="1"/>
  <c r="K484" i="8"/>
  <c r="G485" i="8"/>
  <c r="H485" i="8" s="1"/>
  <c r="I485" i="8" s="1"/>
  <c r="K485" i="8"/>
  <c r="G486" i="8"/>
  <c r="H486" i="8" s="1"/>
  <c r="I486" i="8" s="1"/>
  <c r="K486" i="8"/>
  <c r="G487" i="8"/>
  <c r="H487" i="8" s="1"/>
  <c r="K487" i="8"/>
  <c r="N487" i="8" s="1"/>
  <c r="G488" i="8"/>
  <c r="H488" i="8" s="1"/>
  <c r="K488" i="8"/>
  <c r="G489" i="8"/>
  <c r="H489" i="8" s="1"/>
  <c r="I489" i="8" s="1"/>
  <c r="K489" i="8"/>
  <c r="G490" i="8"/>
  <c r="H490" i="8" s="1"/>
  <c r="K490" i="8"/>
  <c r="G491" i="8"/>
  <c r="H491" i="8" s="1"/>
  <c r="I491" i="8" s="1"/>
  <c r="K491" i="8"/>
  <c r="G492" i="8"/>
  <c r="H492" i="8" s="1"/>
  <c r="I492" i="8" s="1"/>
  <c r="K492" i="8"/>
  <c r="G493" i="8"/>
  <c r="H493" i="8" s="1"/>
  <c r="K493" i="8"/>
  <c r="G494" i="8"/>
  <c r="H494" i="8"/>
  <c r="I494" i="8" s="1"/>
  <c r="K494" i="8"/>
  <c r="G495" i="8"/>
  <c r="H495" i="8" s="1"/>
  <c r="I495" i="8" s="1"/>
  <c r="K495" i="8"/>
  <c r="G496" i="8"/>
  <c r="H496" i="8"/>
  <c r="K496" i="8"/>
  <c r="G497" i="8"/>
  <c r="H497" i="8" s="1"/>
  <c r="I497" i="8" s="1"/>
  <c r="K497" i="8"/>
  <c r="G498" i="8"/>
  <c r="H498" i="8" s="1"/>
  <c r="I498" i="8" s="1"/>
  <c r="K498" i="8"/>
  <c r="G499" i="8"/>
  <c r="H499" i="8"/>
  <c r="L499" i="8" s="1"/>
  <c r="K499" i="8"/>
  <c r="N499" i="8" s="1"/>
  <c r="G500" i="8"/>
  <c r="H500" i="8" s="1"/>
  <c r="I500" i="8" s="1"/>
  <c r="K500" i="8"/>
  <c r="G501" i="8"/>
  <c r="H501" i="8"/>
  <c r="I501" i="8" s="1"/>
  <c r="K501" i="8"/>
  <c r="G502" i="8"/>
  <c r="H502" i="8"/>
  <c r="L502" i="8" s="1"/>
  <c r="K502" i="8"/>
  <c r="N502" i="8" s="1"/>
  <c r="G414" i="8"/>
  <c r="H414" i="8" s="1"/>
  <c r="I414" i="8" s="1"/>
  <c r="K414" i="8"/>
  <c r="G413" i="8"/>
  <c r="H413" i="8" s="1"/>
  <c r="K413" i="8"/>
  <c r="M33" i="11" l="1"/>
  <c r="M14" i="11"/>
  <c r="N488" i="8"/>
  <c r="N484" i="8"/>
  <c r="Q484" i="8" s="1"/>
  <c r="N474" i="8"/>
  <c r="N413" i="8"/>
  <c r="I502" i="8"/>
  <c r="M502" i="8" s="1"/>
  <c r="I499" i="8"/>
  <c r="M499" i="8" s="1"/>
  <c r="N496" i="8"/>
  <c r="L493" i="8"/>
  <c r="I493" i="8"/>
  <c r="M493" i="8" s="1"/>
  <c r="N13" i="11"/>
  <c r="L413" i="8"/>
  <c r="I413" i="8"/>
  <c r="N478" i="8"/>
  <c r="L496" i="8"/>
  <c r="I496" i="8"/>
  <c r="M496" i="8" s="1"/>
  <c r="N493" i="8"/>
  <c r="L488" i="8"/>
  <c r="I488" i="8"/>
  <c r="M488" i="8" s="1"/>
  <c r="L484" i="8"/>
  <c r="I484" i="8"/>
  <c r="M484" i="8" s="1"/>
  <c r="L470" i="8"/>
  <c r="I470" i="8"/>
  <c r="M470" i="8" s="1"/>
  <c r="L458" i="8"/>
  <c r="I458" i="8"/>
  <c r="M458" i="8" s="1"/>
  <c r="L454" i="8"/>
  <c r="I454" i="8"/>
  <c r="M454" i="8" s="1"/>
  <c r="L440" i="8"/>
  <c r="I440" i="8"/>
  <c r="M440" i="8" s="1"/>
  <c r="L426" i="8"/>
  <c r="I426" i="8"/>
  <c r="M426" i="8" s="1"/>
  <c r="L422" i="8"/>
  <c r="I422" i="8"/>
  <c r="M422" i="8" s="1"/>
  <c r="L420" i="8"/>
  <c r="I420" i="8"/>
  <c r="M420" i="8" s="1"/>
  <c r="L416" i="8"/>
  <c r="I416" i="8"/>
  <c r="M416" i="8" s="1"/>
  <c r="M500" i="8"/>
  <c r="P499" i="8" s="1"/>
  <c r="K32" i="11" s="1"/>
  <c r="L500" i="8"/>
  <c r="O499" i="8" s="1"/>
  <c r="K13" i="11" s="1"/>
  <c r="L478" i="8"/>
  <c r="I478" i="8"/>
  <c r="M478" i="8" s="1"/>
  <c r="L474" i="8"/>
  <c r="I474" i="8"/>
  <c r="M474" i="8" s="1"/>
  <c r="L466" i="8"/>
  <c r="I466" i="8"/>
  <c r="M466" i="8" s="1"/>
  <c r="L462" i="8"/>
  <c r="I462" i="8"/>
  <c r="M462" i="8" s="1"/>
  <c r="N500" i="8"/>
  <c r="Q499" i="8"/>
  <c r="N490" i="8"/>
  <c r="N481" i="8"/>
  <c r="N471" i="8"/>
  <c r="Q469" i="8"/>
  <c r="L490" i="8"/>
  <c r="O490" i="8" s="1"/>
  <c r="J13" i="11" s="1"/>
  <c r="I490" i="8"/>
  <c r="M490" i="8" s="1"/>
  <c r="P490" i="8" s="1"/>
  <c r="J32" i="11" s="1"/>
  <c r="L487" i="8"/>
  <c r="I487" i="8"/>
  <c r="M487" i="8" s="1"/>
  <c r="L481" i="8"/>
  <c r="I481" i="8"/>
  <c r="M481" i="8" s="1"/>
  <c r="L471" i="8"/>
  <c r="I471" i="8"/>
  <c r="M471" i="8" s="1"/>
  <c r="L469" i="8"/>
  <c r="I469" i="8"/>
  <c r="M469" i="8" s="1"/>
  <c r="P469" i="8" s="1"/>
  <c r="G32" i="11" s="1"/>
  <c r="L451" i="8"/>
  <c r="I451" i="8"/>
  <c r="M451" i="8" s="1"/>
  <c r="L449" i="8"/>
  <c r="I449" i="8"/>
  <c r="M449" i="8" s="1"/>
  <c r="P449" i="8" s="1"/>
  <c r="E32" i="11" s="1"/>
  <c r="L445" i="8"/>
  <c r="I445" i="8"/>
  <c r="M445" i="8" s="1"/>
  <c r="L435" i="8"/>
  <c r="I435" i="8"/>
  <c r="M435" i="8" s="1"/>
  <c r="P435" i="8" s="1"/>
  <c r="D32" i="11" s="1"/>
  <c r="L431" i="8"/>
  <c r="I431" i="8"/>
  <c r="M431" i="8" s="1"/>
  <c r="N466" i="8"/>
  <c r="N462" i="8"/>
  <c r="N458" i="8"/>
  <c r="N454" i="8"/>
  <c r="N451" i="8"/>
  <c r="N449" i="8"/>
  <c r="Q449" i="8" s="1"/>
  <c r="N445" i="8"/>
  <c r="N440" i="8"/>
  <c r="N435" i="8"/>
  <c r="N431" i="8"/>
  <c r="N426" i="8"/>
  <c r="N422" i="8"/>
  <c r="N420" i="8"/>
  <c r="N416" i="8"/>
  <c r="Q413" i="8" s="1"/>
  <c r="O12" i="11"/>
  <c r="Q474" i="8" l="1"/>
  <c r="Q458" i="8"/>
  <c r="P422" i="8"/>
  <c r="C32" i="11" s="1"/>
  <c r="P484" i="8"/>
  <c r="I32" i="11" s="1"/>
  <c r="P458" i="8"/>
  <c r="F32" i="11" s="1"/>
  <c r="O413" i="8"/>
  <c r="B13" i="11" s="1"/>
  <c r="Q435" i="8"/>
  <c r="O449" i="8"/>
  <c r="E13" i="11" s="1"/>
  <c r="O469" i="8"/>
  <c r="G13" i="11" s="1"/>
  <c r="P474" i="8"/>
  <c r="H32" i="11" s="1"/>
  <c r="O422" i="8"/>
  <c r="C13" i="11" s="1"/>
  <c r="O458" i="8"/>
  <c r="F13" i="11" s="1"/>
  <c r="O484" i="8"/>
  <c r="I13" i="11" s="1"/>
  <c r="O435" i="8"/>
  <c r="D13" i="11" s="1"/>
  <c r="Q422" i="8"/>
  <c r="Q490" i="8"/>
  <c r="O474" i="8"/>
  <c r="H13" i="11" s="1"/>
  <c r="N32" i="11"/>
  <c r="N51" i="11" s="1"/>
  <c r="M413" i="8"/>
  <c r="P413" i="8" s="1"/>
  <c r="B32" i="11" s="1"/>
  <c r="X308" i="8"/>
  <c r="Y308" i="8"/>
  <c r="X309" i="8"/>
  <c r="Y309" i="8"/>
  <c r="X310" i="8"/>
  <c r="Y310" i="8"/>
  <c r="X311" i="8"/>
  <c r="Y311" i="8"/>
  <c r="X312" i="8"/>
  <c r="Y312" i="8"/>
  <c r="X313" i="8"/>
  <c r="Y313" i="8"/>
  <c r="X314" i="8"/>
  <c r="Y314" i="8"/>
  <c r="X315" i="8"/>
  <c r="Y315" i="8"/>
  <c r="X316" i="8"/>
  <c r="Y316" i="8"/>
  <c r="X317" i="8"/>
  <c r="Y317" i="8"/>
  <c r="X318" i="8"/>
  <c r="Y318" i="8"/>
  <c r="X319" i="8"/>
  <c r="Y319" i="8"/>
  <c r="X320" i="8"/>
  <c r="Y320" i="8"/>
  <c r="X321" i="8"/>
  <c r="Y321" i="8"/>
  <c r="X322" i="8"/>
  <c r="Y322" i="8"/>
  <c r="X323" i="8"/>
  <c r="Y323" i="8"/>
  <c r="X324" i="8"/>
  <c r="Y324" i="8"/>
  <c r="X325" i="8"/>
  <c r="Y325" i="8"/>
  <c r="X326" i="8"/>
  <c r="Y326" i="8"/>
  <c r="X327" i="8"/>
  <c r="Y327" i="8"/>
  <c r="X328" i="8"/>
  <c r="Y328" i="8"/>
  <c r="X329" i="8"/>
  <c r="Y329" i="8"/>
  <c r="X330" i="8"/>
  <c r="Y330" i="8"/>
  <c r="X331" i="8"/>
  <c r="Y331" i="8"/>
  <c r="X332" i="8"/>
  <c r="Y332" i="8"/>
  <c r="X333" i="8"/>
  <c r="Y333" i="8"/>
  <c r="X334" i="8"/>
  <c r="Y334" i="8"/>
  <c r="X335" i="8"/>
  <c r="Y335" i="8"/>
  <c r="X336" i="8"/>
  <c r="Y336" i="8"/>
  <c r="X337" i="8"/>
  <c r="Y337" i="8"/>
  <c r="X338" i="8"/>
  <c r="Y338" i="8"/>
  <c r="X339" i="8"/>
  <c r="Y339" i="8"/>
  <c r="X340" i="8"/>
  <c r="Y340" i="8"/>
  <c r="X341" i="8"/>
  <c r="Y341" i="8"/>
  <c r="X342" i="8"/>
  <c r="Y342" i="8"/>
  <c r="X343" i="8"/>
  <c r="Y343" i="8"/>
  <c r="X344" i="8"/>
  <c r="Y344" i="8"/>
  <c r="X345" i="8"/>
  <c r="Y345" i="8"/>
  <c r="X346" i="8"/>
  <c r="Y346" i="8"/>
  <c r="X347" i="8"/>
  <c r="Y347" i="8"/>
  <c r="X348" i="8"/>
  <c r="Y348" i="8"/>
  <c r="X349" i="8"/>
  <c r="Y349" i="8"/>
  <c r="X350" i="8"/>
  <c r="Y350" i="8"/>
  <c r="X351" i="8"/>
  <c r="Y351" i="8"/>
  <c r="X352" i="8"/>
  <c r="Y352" i="8"/>
  <c r="X353" i="8"/>
  <c r="Y353" i="8"/>
  <c r="X354" i="8"/>
  <c r="Y354" i="8"/>
  <c r="X355" i="8"/>
  <c r="Y355" i="8"/>
  <c r="X356" i="8"/>
  <c r="Y356" i="8"/>
  <c r="X357" i="8"/>
  <c r="Y357" i="8"/>
  <c r="X358" i="8"/>
  <c r="Y358" i="8"/>
  <c r="X359" i="8"/>
  <c r="Y359" i="8"/>
  <c r="X360" i="8"/>
  <c r="Y360" i="8"/>
  <c r="X361" i="8"/>
  <c r="Y361" i="8"/>
  <c r="X362" i="8"/>
  <c r="Y362" i="8"/>
  <c r="X363" i="8"/>
  <c r="Y363" i="8"/>
  <c r="X364" i="8"/>
  <c r="Y364" i="8"/>
  <c r="X365" i="8"/>
  <c r="Y365" i="8"/>
  <c r="X366" i="8"/>
  <c r="Y366" i="8"/>
  <c r="X367" i="8"/>
  <c r="Y367" i="8"/>
  <c r="X368" i="8"/>
  <c r="Y368" i="8"/>
  <c r="X369" i="8"/>
  <c r="Y369" i="8"/>
  <c r="X370" i="8"/>
  <c r="Y370" i="8"/>
  <c r="X371" i="8"/>
  <c r="Y371" i="8"/>
  <c r="X372" i="8"/>
  <c r="Y372" i="8"/>
  <c r="X373" i="8"/>
  <c r="Y373" i="8"/>
  <c r="X374" i="8"/>
  <c r="Y374" i="8"/>
  <c r="X375" i="8"/>
  <c r="Y375" i="8"/>
  <c r="X376" i="8"/>
  <c r="Y376" i="8"/>
  <c r="X377" i="8"/>
  <c r="Y377" i="8"/>
  <c r="X378" i="8"/>
  <c r="Y378" i="8"/>
  <c r="X379" i="8"/>
  <c r="Y379" i="8"/>
  <c r="X380" i="8"/>
  <c r="Y380" i="8"/>
  <c r="X381" i="8"/>
  <c r="Y381" i="8"/>
  <c r="X382" i="8"/>
  <c r="Y382" i="8"/>
  <c r="X383" i="8"/>
  <c r="Y383" i="8"/>
  <c r="X384" i="8"/>
  <c r="Y384" i="8"/>
  <c r="X385" i="8"/>
  <c r="Y385" i="8"/>
  <c r="X386" i="8"/>
  <c r="Y386" i="8"/>
  <c r="X387" i="8"/>
  <c r="Y387" i="8"/>
  <c r="X388" i="8"/>
  <c r="Y388" i="8"/>
  <c r="X389" i="8"/>
  <c r="Y389" i="8"/>
  <c r="X390" i="8"/>
  <c r="Y390" i="8"/>
  <c r="X391" i="8"/>
  <c r="Y391" i="8"/>
  <c r="X392" i="8"/>
  <c r="Y392" i="8"/>
  <c r="X393" i="8"/>
  <c r="Y393" i="8"/>
  <c r="X394" i="8"/>
  <c r="Y394" i="8"/>
  <c r="X395" i="8"/>
  <c r="Y395" i="8"/>
  <c r="X396" i="8"/>
  <c r="Y396" i="8"/>
  <c r="X397" i="8"/>
  <c r="Y397" i="8"/>
  <c r="X398" i="8"/>
  <c r="Y398" i="8"/>
  <c r="X399" i="8"/>
  <c r="Y399" i="8"/>
  <c r="X400" i="8"/>
  <c r="Y400" i="8"/>
  <c r="X401" i="8"/>
  <c r="Y401" i="8"/>
  <c r="X402" i="8"/>
  <c r="Y402" i="8"/>
  <c r="X403" i="8"/>
  <c r="Y403" i="8"/>
  <c r="X404" i="8"/>
  <c r="Y404" i="8"/>
  <c r="X405" i="8"/>
  <c r="Y405" i="8"/>
  <c r="X406" i="8"/>
  <c r="Y406" i="8"/>
  <c r="X407" i="8"/>
  <c r="Y407" i="8"/>
  <c r="X408" i="8"/>
  <c r="Y408" i="8"/>
  <c r="X409" i="8"/>
  <c r="Y409" i="8"/>
  <c r="X410" i="8"/>
  <c r="Y410" i="8"/>
  <c r="X411" i="8"/>
  <c r="Y411" i="8"/>
  <c r="X412" i="8"/>
  <c r="Y412" i="8"/>
  <c r="G308" i="8"/>
  <c r="H308" i="8" s="1"/>
  <c r="K308" i="8"/>
  <c r="N308" i="8" s="1"/>
  <c r="G309" i="8"/>
  <c r="H309" i="8" s="1"/>
  <c r="K309" i="8"/>
  <c r="G310" i="8"/>
  <c r="H310" i="8" s="1"/>
  <c r="I310" i="8" s="1"/>
  <c r="K310" i="8"/>
  <c r="G311" i="8"/>
  <c r="H311" i="8" s="1"/>
  <c r="I311" i="8" s="1"/>
  <c r="K311" i="8"/>
  <c r="G312" i="8"/>
  <c r="H312" i="8" s="1"/>
  <c r="I312" i="8" s="1"/>
  <c r="K312" i="8"/>
  <c r="G313" i="8"/>
  <c r="H313" i="8" s="1"/>
  <c r="K313" i="8"/>
  <c r="G314" i="8"/>
  <c r="H314" i="8" s="1"/>
  <c r="I314" i="8" s="1"/>
  <c r="K314" i="8"/>
  <c r="G315" i="8"/>
  <c r="H315" i="8" s="1"/>
  <c r="I315" i="8" s="1"/>
  <c r="K315" i="8"/>
  <c r="G316" i="8"/>
  <c r="H316" i="8" s="1"/>
  <c r="I316" i="8" s="1"/>
  <c r="K316" i="8"/>
  <c r="G317" i="8"/>
  <c r="H317" i="8" s="1"/>
  <c r="K317" i="8"/>
  <c r="G318" i="8"/>
  <c r="H318" i="8" s="1"/>
  <c r="I318" i="8" s="1"/>
  <c r="K318" i="8"/>
  <c r="G319" i="8"/>
  <c r="H319" i="8" s="1"/>
  <c r="I319" i="8" s="1"/>
  <c r="K319" i="8"/>
  <c r="G320" i="8"/>
  <c r="H320" i="8" s="1"/>
  <c r="I320" i="8" s="1"/>
  <c r="K320" i="8"/>
  <c r="G321" i="8"/>
  <c r="H321" i="8" s="1"/>
  <c r="I321" i="8" s="1"/>
  <c r="K321" i="8"/>
  <c r="G322" i="8"/>
  <c r="H322" i="8" s="1"/>
  <c r="K322" i="8"/>
  <c r="G323" i="8"/>
  <c r="H323" i="8" s="1"/>
  <c r="I323" i="8" s="1"/>
  <c r="K323" i="8"/>
  <c r="G324" i="8"/>
  <c r="H324" i="8" s="1"/>
  <c r="I324" i="8" s="1"/>
  <c r="K324" i="8"/>
  <c r="G325" i="8"/>
  <c r="H325" i="8" s="1"/>
  <c r="I325" i="8" s="1"/>
  <c r="K325" i="8"/>
  <c r="G326" i="8"/>
  <c r="H326" i="8" s="1"/>
  <c r="K326" i="8"/>
  <c r="N326" i="8" s="1"/>
  <c r="G327" i="8"/>
  <c r="H327" i="8" s="1"/>
  <c r="K327" i="8"/>
  <c r="N327" i="8" s="1"/>
  <c r="G328" i="8"/>
  <c r="H328" i="8" s="1"/>
  <c r="I328" i="8" s="1"/>
  <c r="M328" i="8" s="1"/>
  <c r="K328" i="8"/>
  <c r="N328" i="8" s="1"/>
  <c r="G329" i="8"/>
  <c r="H329" i="8" s="1"/>
  <c r="I329" i="8" s="1"/>
  <c r="K329" i="8"/>
  <c r="G330" i="8"/>
  <c r="H330" i="8" s="1"/>
  <c r="I330" i="8" s="1"/>
  <c r="K330" i="8"/>
  <c r="G331" i="8"/>
  <c r="H331" i="8" s="1"/>
  <c r="I331" i="8" s="1"/>
  <c r="K331" i="8"/>
  <c r="G332" i="8"/>
  <c r="H332" i="8" s="1"/>
  <c r="I332" i="8" s="1"/>
  <c r="K332" i="8"/>
  <c r="G333" i="8"/>
  <c r="H333" i="8" s="1"/>
  <c r="I333" i="8" s="1"/>
  <c r="K333" i="8"/>
  <c r="G334" i="8"/>
  <c r="H334" i="8" s="1"/>
  <c r="I334" i="8" s="1"/>
  <c r="K334" i="8"/>
  <c r="G335" i="8"/>
  <c r="H335" i="8" s="1"/>
  <c r="I335" i="8" s="1"/>
  <c r="K335" i="8"/>
  <c r="G336" i="8"/>
  <c r="H336" i="8" s="1"/>
  <c r="I336" i="8" s="1"/>
  <c r="K336" i="8"/>
  <c r="G337" i="8"/>
  <c r="H337" i="8" s="1"/>
  <c r="I337" i="8" s="1"/>
  <c r="K337" i="8"/>
  <c r="G338" i="8"/>
  <c r="H338" i="8" s="1"/>
  <c r="I338" i="8" s="1"/>
  <c r="K338" i="8"/>
  <c r="G339" i="8"/>
  <c r="H339" i="8" s="1"/>
  <c r="I339" i="8" s="1"/>
  <c r="K339" i="8"/>
  <c r="G340" i="8"/>
  <c r="H340" i="8" s="1"/>
  <c r="I340" i="8" s="1"/>
  <c r="K340" i="8"/>
  <c r="G341" i="8"/>
  <c r="H341" i="8" s="1"/>
  <c r="I341" i="8" s="1"/>
  <c r="K341" i="8"/>
  <c r="G342" i="8"/>
  <c r="H342" i="8" s="1"/>
  <c r="I342" i="8" s="1"/>
  <c r="K342" i="8"/>
  <c r="G343" i="8"/>
  <c r="H343" i="8" s="1"/>
  <c r="K343" i="8"/>
  <c r="G344" i="8"/>
  <c r="H344" i="8" s="1"/>
  <c r="I344" i="8"/>
  <c r="K344" i="8"/>
  <c r="G345" i="8"/>
  <c r="H345" i="8" s="1"/>
  <c r="I345" i="8" s="1"/>
  <c r="K345" i="8"/>
  <c r="G346" i="8"/>
  <c r="H346" i="8" s="1"/>
  <c r="I346" i="8" s="1"/>
  <c r="K346" i="8"/>
  <c r="G347" i="8"/>
  <c r="H347" i="8" s="1"/>
  <c r="I347" i="8" s="1"/>
  <c r="K347" i="8"/>
  <c r="G348" i="8"/>
  <c r="H348" i="8" s="1"/>
  <c r="I348" i="8" s="1"/>
  <c r="K348" i="8"/>
  <c r="G349" i="8"/>
  <c r="H349" i="8" s="1"/>
  <c r="I349" i="8" s="1"/>
  <c r="K349" i="8"/>
  <c r="G350" i="8"/>
  <c r="H350" i="8" s="1"/>
  <c r="I350" i="8" s="1"/>
  <c r="K350" i="8"/>
  <c r="G351" i="8"/>
  <c r="H351" i="8" s="1"/>
  <c r="I351" i="8" s="1"/>
  <c r="K351" i="8"/>
  <c r="G352" i="8"/>
  <c r="H352" i="8" s="1"/>
  <c r="I352" i="8"/>
  <c r="K352" i="8"/>
  <c r="G353" i="8"/>
  <c r="H353" i="8" s="1"/>
  <c r="I353" i="8" s="1"/>
  <c r="K353" i="8"/>
  <c r="G354" i="8"/>
  <c r="H354" i="8" s="1"/>
  <c r="I354" i="8" s="1"/>
  <c r="K354" i="8"/>
  <c r="G355" i="8"/>
  <c r="H355" i="8" s="1"/>
  <c r="I355" i="8" s="1"/>
  <c r="K355" i="8"/>
  <c r="G356" i="8"/>
  <c r="H356" i="8" s="1"/>
  <c r="I356" i="8"/>
  <c r="K356" i="8"/>
  <c r="G357" i="8"/>
  <c r="H357" i="8" s="1"/>
  <c r="I357" i="8" s="1"/>
  <c r="K357" i="8"/>
  <c r="G358" i="8"/>
  <c r="H358" i="8" s="1"/>
  <c r="I358" i="8" s="1"/>
  <c r="K358" i="8"/>
  <c r="G359" i="8"/>
  <c r="H359" i="8" s="1"/>
  <c r="I359" i="8" s="1"/>
  <c r="K359" i="8"/>
  <c r="G360" i="8"/>
  <c r="H360" i="8" s="1"/>
  <c r="I360" i="8"/>
  <c r="K360" i="8"/>
  <c r="G361" i="8"/>
  <c r="H361" i="8" s="1"/>
  <c r="I361" i="8" s="1"/>
  <c r="K361" i="8"/>
  <c r="G362" i="8"/>
  <c r="H362" i="8" s="1"/>
  <c r="I362" i="8" s="1"/>
  <c r="K362" i="8"/>
  <c r="G363" i="8"/>
  <c r="H363" i="8" s="1"/>
  <c r="I363" i="8" s="1"/>
  <c r="K363" i="8"/>
  <c r="G364" i="8"/>
  <c r="H364" i="8" s="1"/>
  <c r="I364" i="8" s="1"/>
  <c r="K364" i="8"/>
  <c r="G365" i="8"/>
  <c r="H365" i="8" s="1"/>
  <c r="I365" i="8" s="1"/>
  <c r="K365" i="8"/>
  <c r="G366" i="8"/>
  <c r="H366" i="8" s="1"/>
  <c r="I366" i="8" s="1"/>
  <c r="K366" i="8"/>
  <c r="G367" i="8"/>
  <c r="H367" i="8" s="1"/>
  <c r="I367" i="8" s="1"/>
  <c r="K367" i="8"/>
  <c r="G368" i="8"/>
  <c r="H368" i="8" s="1"/>
  <c r="I368" i="8" s="1"/>
  <c r="K368" i="8"/>
  <c r="G369" i="8"/>
  <c r="H369" i="8" s="1"/>
  <c r="I369" i="8" s="1"/>
  <c r="K369" i="8"/>
  <c r="G370" i="8"/>
  <c r="H370" i="8" s="1"/>
  <c r="I370" i="8" s="1"/>
  <c r="K370" i="8"/>
  <c r="G371" i="8"/>
  <c r="H371" i="8" s="1"/>
  <c r="I371" i="8" s="1"/>
  <c r="K371" i="8"/>
  <c r="G372" i="8"/>
  <c r="H372" i="8"/>
  <c r="K372" i="8"/>
  <c r="G373" i="8"/>
  <c r="H373" i="8" s="1"/>
  <c r="I373" i="8" s="1"/>
  <c r="K373" i="8"/>
  <c r="G374" i="8"/>
  <c r="H374" i="8"/>
  <c r="K374" i="8"/>
  <c r="G375" i="8"/>
  <c r="H375" i="8" s="1"/>
  <c r="I375" i="8" s="1"/>
  <c r="K375" i="8"/>
  <c r="G376" i="8"/>
  <c r="H376" i="8" s="1"/>
  <c r="I376" i="8" s="1"/>
  <c r="K376" i="8"/>
  <c r="G377" i="8"/>
  <c r="H377" i="8" s="1"/>
  <c r="I377" i="8" s="1"/>
  <c r="K377" i="8"/>
  <c r="G378" i="8"/>
  <c r="H378" i="8" s="1"/>
  <c r="K378" i="8"/>
  <c r="G379" i="8"/>
  <c r="H379" i="8" s="1"/>
  <c r="I379" i="8" s="1"/>
  <c r="K379" i="8"/>
  <c r="G380" i="8"/>
  <c r="H380" i="8"/>
  <c r="I380" i="8" s="1"/>
  <c r="K380" i="8"/>
  <c r="G381" i="8"/>
  <c r="H381" i="8" s="1"/>
  <c r="I381" i="8" s="1"/>
  <c r="K381" i="8"/>
  <c r="G382" i="8"/>
  <c r="H382" i="8"/>
  <c r="K382" i="8"/>
  <c r="G383" i="8"/>
  <c r="H383" i="8" s="1"/>
  <c r="I383" i="8" s="1"/>
  <c r="K383" i="8"/>
  <c r="G384" i="8"/>
  <c r="H384" i="8" s="1"/>
  <c r="I384" i="8" s="1"/>
  <c r="K384" i="8"/>
  <c r="G385" i="8"/>
  <c r="H385" i="8" s="1"/>
  <c r="I385" i="8" s="1"/>
  <c r="K385" i="8"/>
  <c r="G386" i="8"/>
  <c r="H386" i="8"/>
  <c r="K386" i="8"/>
  <c r="G387" i="8"/>
  <c r="H387" i="8" s="1"/>
  <c r="I387" i="8" s="1"/>
  <c r="K387" i="8"/>
  <c r="G388" i="8"/>
  <c r="H388" i="8"/>
  <c r="I388" i="8" s="1"/>
  <c r="K388" i="8"/>
  <c r="G389" i="8"/>
  <c r="H389" i="8" s="1"/>
  <c r="I389" i="8" s="1"/>
  <c r="K389" i="8"/>
  <c r="G390" i="8"/>
  <c r="H390" i="8"/>
  <c r="K390" i="8"/>
  <c r="G391" i="8"/>
  <c r="H391" i="8" s="1"/>
  <c r="I391" i="8" s="1"/>
  <c r="K391" i="8"/>
  <c r="G392" i="8"/>
  <c r="H392" i="8" s="1"/>
  <c r="I392" i="8" s="1"/>
  <c r="K392" i="8"/>
  <c r="G393" i="8"/>
  <c r="H393" i="8" s="1"/>
  <c r="I393" i="8" s="1"/>
  <c r="K393" i="8"/>
  <c r="G394" i="8"/>
  <c r="H394" i="8" s="1"/>
  <c r="K394" i="8"/>
  <c r="G395" i="8"/>
  <c r="H395" i="8" s="1"/>
  <c r="I395" i="8" s="1"/>
  <c r="K395" i="8"/>
  <c r="G396" i="8"/>
  <c r="H396" i="8"/>
  <c r="K396" i="8"/>
  <c r="G397" i="8"/>
  <c r="H397" i="8" s="1"/>
  <c r="I397" i="8" s="1"/>
  <c r="K397" i="8"/>
  <c r="G398" i="8"/>
  <c r="H398" i="8"/>
  <c r="K398" i="8"/>
  <c r="G399" i="8"/>
  <c r="H399" i="8" s="1"/>
  <c r="I399" i="8" s="1"/>
  <c r="K399" i="8"/>
  <c r="G400" i="8"/>
  <c r="H400" i="8" s="1"/>
  <c r="I400" i="8" s="1"/>
  <c r="K400" i="8"/>
  <c r="G401" i="8"/>
  <c r="H401" i="8" s="1"/>
  <c r="K401" i="8"/>
  <c r="G402" i="8"/>
  <c r="H402" i="8"/>
  <c r="I402" i="8" s="1"/>
  <c r="K402" i="8"/>
  <c r="G403" i="8"/>
  <c r="H403" i="8" s="1"/>
  <c r="I403" i="8" s="1"/>
  <c r="K403" i="8"/>
  <c r="G404" i="8"/>
  <c r="H404" i="8"/>
  <c r="I404" i="8" s="1"/>
  <c r="K404" i="8"/>
  <c r="G405" i="8"/>
  <c r="H405" i="8" s="1"/>
  <c r="K405" i="8"/>
  <c r="G406" i="8"/>
  <c r="H406" i="8"/>
  <c r="I406" i="8" s="1"/>
  <c r="K406" i="8"/>
  <c r="G407" i="8"/>
  <c r="H407" i="8" s="1"/>
  <c r="I407" i="8" s="1"/>
  <c r="K407" i="8"/>
  <c r="G408" i="8"/>
  <c r="H408" i="8" s="1"/>
  <c r="I408" i="8" s="1"/>
  <c r="K408" i="8"/>
  <c r="G409" i="8"/>
  <c r="H409" i="8" s="1"/>
  <c r="K409" i="8"/>
  <c r="G410" i="8"/>
  <c r="H410" i="8" s="1"/>
  <c r="I410" i="8" s="1"/>
  <c r="K410" i="8"/>
  <c r="G411" i="8"/>
  <c r="H411" i="8" s="1"/>
  <c r="I411" i="8" s="1"/>
  <c r="K411" i="8"/>
  <c r="G412" i="8"/>
  <c r="H412" i="8"/>
  <c r="I412" i="8" s="1"/>
  <c r="K412" i="8"/>
  <c r="L396" i="8" l="1"/>
  <c r="L343" i="8"/>
  <c r="N313" i="8"/>
  <c r="M346" i="8"/>
  <c r="M365" i="8"/>
  <c r="M352" i="8"/>
  <c r="M334" i="8"/>
  <c r="M369" i="8"/>
  <c r="M361" i="8"/>
  <c r="M356" i="8"/>
  <c r="M329" i="8"/>
  <c r="L401" i="8"/>
  <c r="L394" i="8"/>
  <c r="L386" i="8"/>
  <c r="L382" i="8"/>
  <c r="L378" i="8"/>
  <c r="L374" i="8"/>
  <c r="N12" i="11"/>
  <c r="I308" i="8"/>
  <c r="L308" i="8"/>
  <c r="L356" i="8"/>
  <c r="L352" i="8"/>
  <c r="L348" i="8"/>
  <c r="L398" i="8"/>
  <c r="L390" i="8"/>
  <c r="L326" i="8"/>
  <c r="I326" i="8"/>
  <c r="M326" i="8" s="1"/>
  <c r="L365" i="8"/>
  <c r="L361" i="8"/>
  <c r="M338" i="8"/>
  <c r="L329" i="8"/>
  <c r="I327" i="8"/>
  <c r="M327" i="8" s="1"/>
  <c r="L327" i="8"/>
  <c r="I317" i="8"/>
  <c r="M317" i="8" s="1"/>
  <c r="L317" i="8"/>
  <c r="L313" i="8"/>
  <c r="I313" i="8"/>
  <c r="M313" i="8" s="1"/>
  <c r="I309" i="8"/>
  <c r="M309" i="8" s="1"/>
  <c r="P309" i="8" s="1"/>
  <c r="B31" i="11" s="1"/>
  <c r="L309" i="8"/>
  <c r="L328" i="8"/>
  <c r="L409" i="8"/>
  <c r="L405" i="8"/>
  <c r="L372" i="8"/>
  <c r="M348" i="8"/>
  <c r="P328" i="8"/>
  <c r="D31" i="11" s="1"/>
  <c r="I322" i="8"/>
  <c r="M322" i="8" s="1"/>
  <c r="L322" i="8"/>
  <c r="L369" i="8"/>
  <c r="I409" i="8"/>
  <c r="M409" i="8" s="1"/>
  <c r="I405" i="8"/>
  <c r="M405" i="8" s="1"/>
  <c r="I401" i="8"/>
  <c r="M401" i="8" s="1"/>
  <c r="I398" i="8"/>
  <c r="M398" i="8" s="1"/>
  <c r="I396" i="8"/>
  <c r="M396" i="8" s="1"/>
  <c r="I394" i="8"/>
  <c r="M394" i="8" s="1"/>
  <c r="I390" i="8"/>
  <c r="M390" i="8" s="1"/>
  <c r="I386" i="8"/>
  <c r="M386" i="8" s="1"/>
  <c r="I382" i="8"/>
  <c r="M382" i="8" s="1"/>
  <c r="I378" i="8"/>
  <c r="M378" i="8" s="1"/>
  <c r="I374" i="8"/>
  <c r="M374" i="8" s="1"/>
  <c r="I372" i="8"/>
  <c r="M372" i="8" s="1"/>
  <c r="L346" i="8"/>
  <c r="I343" i="8"/>
  <c r="M343" i="8" s="1"/>
  <c r="L338" i="8"/>
  <c r="L334" i="8"/>
  <c r="N346" i="8"/>
  <c r="N343" i="8"/>
  <c r="N309" i="8"/>
  <c r="N317" i="8"/>
  <c r="N322" i="8"/>
  <c r="Q322" i="8" s="1"/>
  <c r="N329" i="8"/>
  <c r="N334" i="8"/>
  <c r="N338" i="8"/>
  <c r="N348" i="8"/>
  <c r="N352" i="8"/>
  <c r="N409" i="8"/>
  <c r="N405" i="8"/>
  <c r="N401" i="8"/>
  <c r="N398" i="8"/>
  <c r="N396" i="8"/>
  <c r="N394" i="8"/>
  <c r="N390" i="8"/>
  <c r="N386" i="8"/>
  <c r="N382" i="8"/>
  <c r="N378" i="8"/>
  <c r="N374" i="8"/>
  <c r="N372" i="8"/>
  <c r="N369" i="8"/>
  <c r="N365" i="8"/>
  <c r="N361" i="8"/>
  <c r="N356" i="8"/>
  <c r="O11" i="11"/>
  <c r="X296" i="8"/>
  <c r="Y296" i="8"/>
  <c r="X297" i="8"/>
  <c r="Y297" i="8"/>
  <c r="X298" i="8"/>
  <c r="Y298" i="8"/>
  <c r="X299" i="8"/>
  <c r="Y299" i="8"/>
  <c r="X300" i="8"/>
  <c r="Y300" i="8"/>
  <c r="X301" i="8"/>
  <c r="Y301" i="8"/>
  <c r="X302" i="8"/>
  <c r="Y302" i="8"/>
  <c r="X303" i="8"/>
  <c r="Y303" i="8"/>
  <c r="X304" i="8"/>
  <c r="Y304" i="8"/>
  <c r="X305" i="8"/>
  <c r="Y305" i="8"/>
  <c r="X306" i="8"/>
  <c r="Y306" i="8"/>
  <c r="X307" i="8"/>
  <c r="Y307" i="8"/>
  <c r="G297" i="8"/>
  <c r="H297" i="8" s="1"/>
  <c r="I297" i="8" s="1"/>
  <c r="K297" i="8"/>
  <c r="G298" i="8"/>
  <c r="H298" i="8" s="1"/>
  <c r="I298" i="8" s="1"/>
  <c r="K298" i="8"/>
  <c r="G299" i="8"/>
  <c r="H299" i="8" s="1"/>
  <c r="I299" i="8" s="1"/>
  <c r="K299" i="8"/>
  <c r="G300" i="8"/>
  <c r="H300" i="8" s="1"/>
  <c r="I300" i="8" s="1"/>
  <c r="K300" i="8"/>
  <c r="G301" i="8"/>
  <c r="H301" i="8" s="1"/>
  <c r="I301" i="8" s="1"/>
  <c r="K301" i="8"/>
  <c r="G302" i="8"/>
  <c r="H302" i="8" s="1"/>
  <c r="I302" i="8" s="1"/>
  <c r="M302" i="8" s="1"/>
  <c r="K302" i="8"/>
  <c r="G303" i="8"/>
  <c r="H303" i="8" s="1"/>
  <c r="I303" i="8" s="1"/>
  <c r="K303" i="8"/>
  <c r="G304" i="8"/>
  <c r="H304" i="8" s="1"/>
  <c r="I304" i="8" s="1"/>
  <c r="K304" i="8"/>
  <c r="G305" i="8"/>
  <c r="H305" i="8" s="1"/>
  <c r="I305" i="8" s="1"/>
  <c r="K305" i="8"/>
  <c r="G306" i="8"/>
  <c r="H306" i="8" s="1"/>
  <c r="I306" i="8" s="1"/>
  <c r="K306" i="8"/>
  <c r="G307" i="8"/>
  <c r="H307" i="8" s="1"/>
  <c r="I307" i="8" s="1"/>
  <c r="M307" i="8" s="1"/>
  <c r="K307" i="8"/>
  <c r="N307" i="8" s="1"/>
  <c r="G296" i="8"/>
  <c r="H296" i="8"/>
  <c r="I296" i="8" s="1"/>
  <c r="K296" i="8"/>
  <c r="O338" i="8" l="1"/>
  <c r="E12" i="11" s="1"/>
  <c r="P348" i="8"/>
  <c r="F31" i="11" s="1"/>
  <c r="M305" i="8"/>
  <c r="M298" i="8"/>
  <c r="L307" i="8"/>
  <c r="P372" i="8"/>
  <c r="H31" i="11" s="1"/>
  <c r="O401" i="8"/>
  <c r="K12" i="11" s="1"/>
  <c r="N302" i="8"/>
  <c r="N298" i="8"/>
  <c r="O382" i="8"/>
  <c r="I12" i="11" s="1"/>
  <c r="L302" i="8"/>
  <c r="N305" i="8"/>
  <c r="Q305" i="8"/>
  <c r="O328" i="8"/>
  <c r="D12" i="11" s="1"/>
  <c r="L298" i="8"/>
  <c r="Q348" i="8"/>
  <c r="P401" i="8"/>
  <c r="K31" i="11" s="1"/>
  <c r="O322" i="8"/>
  <c r="C12" i="11" s="1"/>
  <c r="O372" i="8"/>
  <c r="H12" i="11" s="1"/>
  <c r="O309" i="8"/>
  <c r="B12" i="11" s="1"/>
  <c r="O348" i="8"/>
  <c r="F12" i="11" s="1"/>
  <c r="N31" i="11"/>
  <c r="M308" i="8"/>
  <c r="P305" i="8" s="1"/>
  <c r="K30" i="11" s="1"/>
  <c r="P394" i="8"/>
  <c r="J31" i="11" s="1"/>
  <c r="P322" i="8"/>
  <c r="C31" i="11" s="1"/>
  <c r="P338" i="8"/>
  <c r="E31" i="11" s="1"/>
  <c r="L305" i="8"/>
  <c r="Q338" i="8"/>
  <c r="P382" i="8"/>
  <c r="I31" i="11" s="1"/>
  <c r="O361" i="8"/>
  <c r="G12" i="11" s="1"/>
  <c r="O394" i="8"/>
  <c r="J12" i="11" s="1"/>
  <c r="P361" i="8"/>
  <c r="G31" i="11" s="1"/>
  <c r="Q309" i="8"/>
  <c r="Q328" i="8"/>
  <c r="Q401" i="8"/>
  <c r="Q394" i="8"/>
  <c r="Q382" i="8"/>
  <c r="Q372" i="8"/>
  <c r="Q361" i="8"/>
  <c r="X295" i="8"/>
  <c r="Y295" i="8"/>
  <c r="G295" i="8"/>
  <c r="H295" i="8" s="1"/>
  <c r="I295" i="8" s="1"/>
  <c r="K295" i="8"/>
  <c r="O305" i="8" l="1"/>
  <c r="K11" i="11" s="1"/>
  <c r="X217" i="8"/>
  <c r="Y217" i="8"/>
  <c r="X218" i="8"/>
  <c r="Y218" i="8"/>
  <c r="X219" i="8"/>
  <c r="Y219" i="8"/>
  <c r="X220" i="8"/>
  <c r="Y220" i="8"/>
  <c r="X221" i="8"/>
  <c r="Y221" i="8"/>
  <c r="X222" i="8"/>
  <c r="Y222" i="8"/>
  <c r="X223" i="8"/>
  <c r="Y223" i="8"/>
  <c r="X224" i="8"/>
  <c r="Y224" i="8"/>
  <c r="X225" i="8"/>
  <c r="Y225" i="8"/>
  <c r="X226" i="8"/>
  <c r="Y226" i="8"/>
  <c r="X227" i="8"/>
  <c r="Y227" i="8"/>
  <c r="X228" i="8"/>
  <c r="Y228" i="8"/>
  <c r="X229" i="8"/>
  <c r="Y229" i="8"/>
  <c r="X230" i="8"/>
  <c r="Y230" i="8"/>
  <c r="X231" i="8"/>
  <c r="Y231" i="8"/>
  <c r="X232" i="8"/>
  <c r="Y232" i="8"/>
  <c r="X233" i="8"/>
  <c r="Y233" i="8"/>
  <c r="X234" i="8"/>
  <c r="Y234" i="8"/>
  <c r="X235" i="8"/>
  <c r="Y235" i="8"/>
  <c r="X236" i="8"/>
  <c r="Y236" i="8"/>
  <c r="X237" i="8"/>
  <c r="Y237" i="8"/>
  <c r="X238" i="8"/>
  <c r="Y238" i="8"/>
  <c r="X239" i="8"/>
  <c r="Y239" i="8"/>
  <c r="X240" i="8"/>
  <c r="Y240" i="8"/>
  <c r="X241" i="8"/>
  <c r="Y241" i="8"/>
  <c r="X242" i="8"/>
  <c r="Y242" i="8"/>
  <c r="X243" i="8"/>
  <c r="Y243" i="8"/>
  <c r="X244" i="8"/>
  <c r="Y244" i="8"/>
  <c r="X245" i="8"/>
  <c r="Y245" i="8"/>
  <c r="X246" i="8"/>
  <c r="Y246" i="8"/>
  <c r="X247" i="8"/>
  <c r="Y247" i="8"/>
  <c r="X248" i="8"/>
  <c r="Y248" i="8"/>
  <c r="X249" i="8"/>
  <c r="Y249" i="8"/>
  <c r="X250" i="8"/>
  <c r="Y250" i="8"/>
  <c r="X251" i="8"/>
  <c r="Y251" i="8"/>
  <c r="X252" i="8"/>
  <c r="Y252" i="8"/>
  <c r="X253" i="8"/>
  <c r="Y253" i="8"/>
  <c r="X254" i="8"/>
  <c r="Y254" i="8"/>
  <c r="X255" i="8"/>
  <c r="Y255" i="8"/>
  <c r="X256" i="8"/>
  <c r="Y256" i="8"/>
  <c r="X257" i="8"/>
  <c r="Y257" i="8"/>
  <c r="X258" i="8"/>
  <c r="Y258" i="8"/>
  <c r="X259" i="8"/>
  <c r="Y259" i="8"/>
  <c r="X260" i="8"/>
  <c r="Y260" i="8"/>
  <c r="X261" i="8"/>
  <c r="Y261" i="8"/>
  <c r="X262" i="8"/>
  <c r="Y262" i="8"/>
  <c r="X263" i="8"/>
  <c r="Y263" i="8"/>
  <c r="X264" i="8"/>
  <c r="Y264" i="8"/>
  <c r="X265" i="8"/>
  <c r="Y265" i="8"/>
  <c r="X266" i="8"/>
  <c r="Y266" i="8"/>
  <c r="X267" i="8"/>
  <c r="Y267" i="8"/>
  <c r="X268" i="8"/>
  <c r="Y268" i="8"/>
  <c r="X269" i="8"/>
  <c r="Y269" i="8"/>
  <c r="X270" i="8"/>
  <c r="Y270" i="8"/>
  <c r="X271" i="8"/>
  <c r="Y271" i="8"/>
  <c r="X272" i="8"/>
  <c r="Y272" i="8"/>
  <c r="X273" i="8"/>
  <c r="Y273" i="8"/>
  <c r="X274" i="8"/>
  <c r="Y274" i="8"/>
  <c r="X275" i="8"/>
  <c r="Y275" i="8"/>
  <c r="X276" i="8"/>
  <c r="Y276" i="8"/>
  <c r="X277" i="8"/>
  <c r="Y277" i="8"/>
  <c r="X278" i="8"/>
  <c r="Y278" i="8"/>
  <c r="X279" i="8"/>
  <c r="Y279" i="8"/>
  <c r="X280" i="8"/>
  <c r="Y280" i="8"/>
  <c r="X281" i="8"/>
  <c r="Y281" i="8"/>
  <c r="X282" i="8"/>
  <c r="Y282" i="8"/>
  <c r="X283" i="8"/>
  <c r="Y283" i="8"/>
  <c r="X284" i="8"/>
  <c r="Y284" i="8"/>
  <c r="X285" i="8"/>
  <c r="Y285" i="8"/>
  <c r="X286" i="8"/>
  <c r="Y286" i="8"/>
  <c r="X287" i="8"/>
  <c r="Y287" i="8"/>
  <c r="X288" i="8"/>
  <c r="Y288" i="8"/>
  <c r="X289" i="8"/>
  <c r="Y289" i="8"/>
  <c r="X290" i="8"/>
  <c r="Y290" i="8"/>
  <c r="X291" i="8"/>
  <c r="Y291" i="8"/>
  <c r="X292" i="8"/>
  <c r="Y292" i="8"/>
  <c r="X293" i="8"/>
  <c r="Y293" i="8"/>
  <c r="X294" i="8"/>
  <c r="Y294" i="8"/>
  <c r="G217" i="8" l="1"/>
  <c r="H217" i="8" s="1"/>
  <c r="K217" i="8"/>
  <c r="G218" i="8"/>
  <c r="H218" i="8" s="1"/>
  <c r="I218" i="8" s="1"/>
  <c r="K218" i="8"/>
  <c r="G219" i="8"/>
  <c r="H219" i="8" s="1"/>
  <c r="K219" i="8"/>
  <c r="N219" i="8" s="1"/>
  <c r="G220" i="8"/>
  <c r="H220" i="8" s="1"/>
  <c r="K220" i="8"/>
  <c r="G221" i="8"/>
  <c r="H221" i="8" s="1"/>
  <c r="I221" i="8" s="1"/>
  <c r="K221" i="8"/>
  <c r="G222" i="8"/>
  <c r="H222" i="8" s="1"/>
  <c r="I222" i="8" s="1"/>
  <c r="K222" i="8"/>
  <c r="G223" i="8"/>
  <c r="H223" i="8" s="1"/>
  <c r="I223" i="8" s="1"/>
  <c r="K223" i="8"/>
  <c r="G224" i="8"/>
  <c r="H224" i="8" s="1"/>
  <c r="K224" i="8"/>
  <c r="G225" i="8"/>
  <c r="H225" i="8" s="1"/>
  <c r="I225" i="8" s="1"/>
  <c r="K225" i="8"/>
  <c r="G226" i="8"/>
  <c r="H226" i="8" s="1"/>
  <c r="I226" i="8" s="1"/>
  <c r="K226" i="8"/>
  <c r="G227" i="8"/>
  <c r="H227" i="8" s="1"/>
  <c r="I227" i="8" s="1"/>
  <c r="K227" i="8"/>
  <c r="G228" i="8"/>
  <c r="H228" i="8" s="1"/>
  <c r="K228" i="8"/>
  <c r="G229" i="8"/>
  <c r="H229" i="8" s="1"/>
  <c r="I229" i="8" s="1"/>
  <c r="K229" i="8"/>
  <c r="G230" i="8"/>
  <c r="H230" i="8" s="1"/>
  <c r="I230" i="8" s="1"/>
  <c r="K230" i="8"/>
  <c r="G231" i="8"/>
  <c r="H231" i="8" s="1"/>
  <c r="I231" i="8" s="1"/>
  <c r="K231" i="8"/>
  <c r="G232" i="8"/>
  <c r="H232" i="8" s="1"/>
  <c r="K232" i="8"/>
  <c r="G233" i="8"/>
  <c r="H233" i="8" s="1"/>
  <c r="I233" i="8" s="1"/>
  <c r="K233" i="8"/>
  <c r="G234" i="8"/>
  <c r="H234" i="8" s="1"/>
  <c r="I234" i="8" s="1"/>
  <c r="K234" i="8"/>
  <c r="G235" i="8"/>
  <c r="H235" i="8" s="1"/>
  <c r="I235" i="8" s="1"/>
  <c r="K235" i="8"/>
  <c r="G236" i="8"/>
  <c r="H236" i="8" s="1"/>
  <c r="I236" i="8" s="1"/>
  <c r="K236" i="8"/>
  <c r="G237" i="8"/>
  <c r="H237" i="8" s="1"/>
  <c r="K237" i="8"/>
  <c r="N237" i="8" s="1"/>
  <c r="G238" i="8"/>
  <c r="H238" i="8" s="1"/>
  <c r="K238" i="8"/>
  <c r="G239" i="8"/>
  <c r="H239" i="8" s="1"/>
  <c r="I239" i="8" s="1"/>
  <c r="K239" i="8"/>
  <c r="G240" i="8"/>
  <c r="H240" i="8" s="1"/>
  <c r="K240" i="8"/>
  <c r="G241" i="8"/>
  <c r="H241" i="8" s="1"/>
  <c r="I241" i="8" s="1"/>
  <c r="K241" i="8"/>
  <c r="G242" i="8"/>
  <c r="H242" i="8" s="1"/>
  <c r="I242" i="8" s="1"/>
  <c r="K242" i="8"/>
  <c r="G243" i="8"/>
  <c r="H243" i="8" s="1"/>
  <c r="I243" i="8" s="1"/>
  <c r="K243" i="8"/>
  <c r="G244" i="8"/>
  <c r="H244" i="8" s="1"/>
  <c r="I244" i="8" s="1"/>
  <c r="K244" i="8"/>
  <c r="G245" i="8"/>
  <c r="H245" i="8" s="1"/>
  <c r="K245" i="8"/>
  <c r="G246" i="8"/>
  <c r="H246" i="8" s="1"/>
  <c r="I246" i="8" s="1"/>
  <c r="K246" i="8"/>
  <c r="G247" i="8"/>
  <c r="H247" i="8" s="1"/>
  <c r="I247" i="8" s="1"/>
  <c r="K247" i="8"/>
  <c r="G248" i="8"/>
  <c r="H248" i="8" s="1"/>
  <c r="I248" i="8" s="1"/>
  <c r="K248" i="8"/>
  <c r="G249" i="8"/>
  <c r="H249" i="8" s="1"/>
  <c r="K249" i="8"/>
  <c r="G250" i="8"/>
  <c r="H250" i="8" s="1"/>
  <c r="I250" i="8" s="1"/>
  <c r="K250" i="8"/>
  <c r="G251" i="8"/>
  <c r="H251" i="8" s="1"/>
  <c r="I251" i="8" s="1"/>
  <c r="K251" i="8"/>
  <c r="G252" i="8"/>
  <c r="H252" i="8" s="1"/>
  <c r="K252" i="8"/>
  <c r="G253" i="8"/>
  <c r="H253" i="8" s="1"/>
  <c r="I253" i="8" s="1"/>
  <c r="K253" i="8"/>
  <c r="G254" i="8"/>
  <c r="H254" i="8" s="1"/>
  <c r="I254" i="8" s="1"/>
  <c r="K254" i="8"/>
  <c r="G255" i="8"/>
  <c r="H255" i="8" s="1"/>
  <c r="I255" i="8" s="1"/>
  <c r="K255" i="8"/>
  <c r="G256" i="8"/>
  <c r="H256" i="8" s="1"/>
  <c r="K256" i="8"/>
  <c r="G257" i="8"/>
  <c r="H257" i="8" s="1"/>
  <c r="I257" i="8" s="1"/>
  <c r="K257" i="8"/>
  <c r="G258" i="8"/>
  <c r="H258" i="8" s="1"/>
  <c r="I258" i="8" s="1"/>
  <c r="K258" i="8"/>
  <c r="G259" i="8"/>
  <c r="H259" i="8" s="1"/>
  <c r="K259" i="8"/>
  <c r="G260" i="8"/>
  <c r="H260" i="8" s="1"/>
  <c r="I260" i="8" s="1"/>
  <c r="K260" i="8"/>
  <c r="G261" i="8"/>
  <c r="H261" i="8" s="1"/>
  <c r="K261" i="8"/>
  <c r="N261" i="8" s="1"/>
  <c r="G262" i="8"/>
  <c r="H262" i="8" s="1"/>
  <c r="K262" i="8"/>
  <c r="G263" i="8"/>
  <c r="H263" i="8" s="1"/>
  <c r="I263" i="8" s="1"/>
  <c r="K263" i="8"/>
  <c r="G264" i="8"/>
  <c r="H264" i="8" s="1"/>
  <c r="I264" i="8" s="1"/>
  <c r="K264" i="8"/>
  <c r="G265" i="8"/>
  <c r="H265" i="8" s="1"/>
  <c r="K265" i="8"/>
  <c r="G266" i="8"/>
  <c r="H266" i="8" s="1"/>
  <c r="I266" i="8" s="1"/>
  <c r="K266" i="8"/>
  <c r="G267" i="8"/>
  <c r="H267" i="8" s="1"/>
  <c r="I267" i="8" s="1"/>
  <c r="K267" i="8"/>
  <c r="G268" i="8"/>
  <c r="H268" i="8" s="1"/>
  <c r="I268" i="8" s="1"/>
  <c r="K268" i="8"/>
  <c r="G269" i="8"/>
  <c r="H269" i="8" s="1"/>
  <c r="K269" i="8"/>
  <c r="G270" i="8"/>
  <c r="H270" i="8" s="1"/>
  <c r="I270" i="8" s="1"/>
  <c r="K270" i="8"/>
  <c r="G271" i="8"/>
  <c r="H271" i="8" s="1"/>
  <c r="I271" i="8" s="1"/>
  <c r="K271" i="8"/>
  <c r="G272" i="8"/>
  <c r="H272" i="8" s="1"/>
  <c r="I272" i="8" s="1"/>
  <c r="K272" i="8"/>
  <c r="G273" i="8"/>
  <c r="H273" i="8" s="1"/>
  <c r="K273" i="8"/>
  <c r="G274" i="8"/>
  <c r="H274" i="8" s="1"/>
  <c r="I274" i="8" s="1"/>
  <c r="K274" i="8"/>
  <c r="G275" i="8"/>
  <c r="H275" i="8" s="1"/>
  <c r="I275" i="8" s="1"/>
  <c r="K275" i="8"/>
  <c r="G276" i="8"/>
  <c r="H276" i="8" s="1"/>
  <c r="I276" i="8" s="1"/>
  <c r="K276" i="8"/>
  <c r="G277" i="8"/>
  <c r="H277" i="8" s="1"/>
  <c r="K277" i="8"/>
  <c r="G278" i="8"/>
  <c r="H278" i="8" s="1"/>
  <c r="I278" i="8" s="1"/>
  <c r="K278" i="8"/>
  <c r="G279" i="8"/>
  <c r="H279" i="8" s="1"/>
  <c r="I279" i="8" s="1"/>
  <c r="K279" i="8"/>
  <c r="G280" i="8"/>
  <c r="H280" i="8" s="1"/>
  <c r="K280" i="8"/>
  <c r="N280" i="8" s="1"/>
  <c r="G281" i="8"/>
  <c r="H281" i="8" s="1"/>
  <c r="K281" i="8"/>
  <c r="G282" i="8"/>
  <c r="H282" i="8" s="1"/>
  <c r="I282" i="8" s="1"/>
  <c r="K282" i="8"/>
  <c r="G283" i="8"/>
  <c r="H283" i="8" s="1"/>
  <c r="K283" i="8"/>
  <c r="G284" i="8"/>
  <c r="H284" i="8" s="1"/>
  <c r="I284" i="8" s="1"/>
  <c r="K284" i="8"/>
  <c r="G285" i="8"/>
  <c r="H285" i="8" s="1"/>
  <c r="I285" i="8" s="1"/>
  <c r="K285" i="8"/>
  <c r="G286" i="8"/>
  <c r="H286" i="8" s="1"/>
  <c r="K286" i="8"/>
  <c r="G287" i="8"/>
  <c r="H287" i="8" s="1"/>
  <c r="I287" i="8" s="1"/>
  <c r="K287" i="8"/>
  <c r="G288" i="8"/>
  <c r="H288" i="8" s="1"/>
  <c r="I288" i="8" s="1"/>
  <c r="K288" i="8"/>
  <c r="G289" i="8"/>
  <c r="H289" i="8" s="1"/>
  <c r="I289" i="8" s="1"/>
  <c r="K289" i="8"/>
  <c r="G290" i="8"/>
  <c r="H290" i="8" s="1"/>
  <c r="K290" i="8"/>
  <c r="G291" i="8"/>
  <c r="H291" i="8" s="1"/>
  <c r="I291" i="8" s="1"/>
  <c r="K291" i="8"/>
  <c r="G292" i="8"/>
  <c r="H292" i="8" s="1"/>
  <c r="I292" i="8" s="1"/>
  <c r="K292" i="8"/>
  <c r="G293" i="8"/>
  <c r="H293" i="8" s="1"/>
  <c r="I293" i="8" s="1"/>
  <c r="K293" i="8"/>
  <c r="G294" i="8"/>
  <c r="H294" i="8" s="1"/>
  <c r="K294" i="8"/>
  <c r="N294" i="8" s="1"/>
  <c r="Q294" i="8" s="1"/>
  <c r="N238" i="8" l="1"/>
  <c r="N262" i="8"/>
  <c r="N252" i="8"/>
  <c r="N228" i="8"/>
  <c r="N290" i="8"/>
  <c r="N256" i="8"/>
  <c r="N240" i="8"/>
  <c r="N232" i="8"/>
  <c r="Q228" i="8" s="1"/>
  <c r="N224" i="8"/>
  <c r="I294" i="8"/>
  <c r="M294" i="8" s="1"/>
  <c r="P294" i="8" s="1"/>
  <c r="J30" i="11" s="1"/>
  <c r="L294" i="8"/>
  <c r="O294" i="8" s="1"/>
  <c r="J11" i="11" s="1"/>
  <c r="I290" i="8"/>
  <c r="M290" i="8" s="1"/>
  <c r="L290" i="8"/>
  <c r="I286" i="8"/>
  <c r="M286" i="8" s="1"/>
  <c r="L286" i="8"/>
  <c r="I280" i="8"/>
  <c r="M280" i="8" s="1"/>
  <c r="L280" i="8"/>
  <c r="I262" i="8"/>
  <c r="M262" i="8" s="1"/>
  <c r="L262" i="8"/>
  <c r="I256" i="8"/>
  <c r="M256" i="8" s="1"/>
  <c r="L256" i="8"/>
  <c r="I252" i="8"/>
  <c r="M252" i="8" s="1"/>
  <c r="L252" i="8"/>
  <c r="I240" i="8"/>
  <c r="M240" i="8" s="1"/>
  <c r="L240" i="8"/>
  <c r="I238" i="8"/>
  <c r="M238" i="8" s="1"/>
  <c r="L238" i="8"/>
  <c r="I232" i="8"/>
  <c r="M232" i="8" s="1"/>
  <c r="L232" i="8"/>
  <c r="I228" i="8"/>
  <c r="M228" i="8" s="1"/>
  <c r="L228" i="8"/>
  <c r="I224" i="8"/>
  <c r="M224" i="8" s="1"/>
  <c r="L224" i="8"/>
  <c r="I220" i="8"/>
  <c r="M220" i="8" s="1"/>
  <c r="L220" i="8"/>
  <c r="N286" i="8"/>
  <c r="N220" i="8"/>
  <c r="Q219" i="8" s="1"/>
  <c r="N283" i="8"/>
  <c r="Q283" i="8" s="1"/>
  <c r="N281" i="8"/>
  <c r="N277" i="8"/>
  <c r="Q277" i="8" s="1"/>
  <c r="N273" i="8"/>
  <c r="N269" i="8"/>
  <c r="N265" i="8"/>
  <c r="N259" i="8"/>
  <c r="Q259" i="8" s="1"/>
  <c r="N249" i="8"/>
  <c r="N245" i="8"/>
  <c r="Q238" i="8" s="1"/>
  <c r="N217" i="8"/>
  <c r="I283" i="8"/>
  <c r="M283" i="8" s="1"/>
  <c r="L283" i="8"/>
  <c r="I281" i="8"/>
  <c r="M281" i="8" s="1"/>
  <c r="L281" i="8"/>
  <c r="I277" i="8"/>
  <c r="M277" i="8" s="1"/>
  <c r="L277" i="8"/>
  <c r="O277" i="8" s="1"/>
  <c r="H11" i="11" s="1"/>
  <c r="I273" i="8"/>
  <c r="M273" i="8" s="1"/>
  <c r="L273" i="8"/>
  <c r="I269" i="8"/>
  <c r="M269" i="8" s="1"/>
  <c r="L269" i="8"/>
  <c r="I265" i="8"/>
  <c r="M265" i="8" s="1"/>
  <c r="L265" i="8"/>
  <c r="I261" i="8"/>
  <c r="M261" i="8" s="1"/>
  <c r="L261" i="8"/>
  <c r="I259" i="8"/>
  <c r="M259" i="8" s="1"/>
  <c r="L259" i="8"/>
  <c r="I249" i="8"/>
  <c r="M249" i="8" s="1"/>
  <c r="L249" i="8"/>
  <c r="I245" i="8"/>
  <c r="M245" i="8" s="1"/>
  <c r="L245" i="8"/>
  <c r="I237" i="8"/>
  <c r="M237" i="8" s="1"/>
  <c r="L237" i="8"/>
  <c r="I219" i="8"/>
  <c r="M219" i="8" s="1"/>
  <c r="L219" i="8"/>
  <c r="O219" i="8" s="1"/>
  <c r="B11" i="11" s="1"/>
  <c r="I217" i="8"/>
  <c r="N11" i="11"/>
  <c r="L217" i="8"/>
  <c r="O10" i="11"/>
  <c r="Q249" i="8" l="1"/>
  <c r="O249" i="8"/>
  <c r="E11" i="11" s="1"/>
  <c r="O283" i="8"/>
  <c r="I11" i="11" s="1"/>
  <c r="N30" i="11"/>
  <c r="M217" i="8"/>
  <c r="P249" i="8"/>
  <c r="E30" i="11" s="1"/>
  <c r="P277" i="8"/>
  <c r="H30" i="11" s="1"/>
  <c r="P283" i="8"/>
  <c r="I30" i="11" s="1"/>
  <c r="O228" i="8"/>
  <c r="C11" i="11" s="1"/>
  <c r="O238" i="8"/>
  <c r="D11" i="11" s="1"/>
  <c r="O265" i="8"/>
  <c r="G11" i="11" s="1"/>
  <c r="P228" i="8"/>
  <c r="C30" i="11" s="1"/>
  <c r="P238" i="8"/>
  <c r="D30" i="11" s="1"/>
  <c r="O259" i="8"/>
  <c r="F11" i="11" s="1"/>
  <c r="M11" i="11" s="1"/>
  <c r="P219" i="8"/>
  <c r="B30" i="11" s="1"/>
  <c r="P259" i="8"/>
  <c r="F30" i="11" s="1"/>
  <c r="P265" i="8"/>
  <c r="G30" i="11" s="1"/>
  <c r="Q265" i="8"/>
  <c r="X136" i="8"/>
  <c r="Y136" i="8"/>
  <c r="X137" i="8"/>
  <c r="Y137" i="8"/>
  <c r="X138" i="8"/>
  <c r="Y138" i="8"/>
  <c r="X139" i="8"/>
  <c r="Y139" i="8"/>
  <c r="X140" i="8"/>
  <c r="Y140" i="8"/>
  <c r="X141" i="8"/>
  <c r="Y141" i="8"/>
  <c r="X142" i="8"/>
  <c r="Y142" i="8"/>
  <c r="X143" i="8"/>
  <c r="Y143" i="8"/>
  <c r="X144" i="8"/>
  <c r="Y144" i="8"/>
  <c r="X145" i="8"/>
  <c r="Y145" i="8"/>
  <c r="X146" i="8"/>
  <c r="Y146" i="8"/>
  <c r="X147" i="8"/>
  <c r="Y147" i="8"/>
  <c r="X148" i="8"/>
  <c r="Y148" i="8"/>
  <c r="X149" i="8"/>
  <c r="Y149" i="8"/>
  <c r="X150" i="8"/>
  <c r="Y150" i="8"/>
  <c r="X151" i="8"/>
  <c r="Y151" i="8"/>
  <c r="X152" i="8"/>
  <c r="Y152" i="8"/>
  <c r="X153" i="8"/>
  <c r="Y153" i="8"/>
  <c r="X154" i="8"/>
  <c r="Y154" i="8"/>
  <c r="X155" i="8"/>
  <c r="Y155" i="8"/>
  <c r="X156" i="8"/>
  <c r="Y156" i="8"/>
  <c r="X157" i="8"/>
  <c r="Y157" i="8"/>
  <c r="X158" i="8"/>
  <c r="Y158" i="8"/>
  <c r="X159" i="8"/>
  <c r="Y159" i="8"/>
  <c r="X160" i="8"/>
  <c r="Y160" i="8"/>
  <c r="X161" i="8"/>
  <c r="Y161" i="8"/>
  <c r="X162" i="8"/>
  <c r="Y162" i="8"/>
  <c r="X163" i="8"/>
  <c r="Y163" i="8"/>
  <c r="X164" i="8"/>
  <c r="Y164" i="8"/>
  <c r="X165" i="8"/>
  <c r="Y165" i="8"/>
  <c r="X166" i="8"/>
  <c r="Y166" i="8"/>
  <c r="X167" i="8"/>
  <c r="Y167" i="8"/>
  <c r="X168" i="8"/>
  <c r="Y168" i="8"/>
  <c r="X169" i="8"/>
  <c r="Y169" i="8"/>
  <c r="X170" i="8"/>
  <c r="Y170" i="8"/>
  <c r="X171" i="8"/>
  <c r="Y171" i="8"/>
  <c r="X172" i="8"/>
  <c r="Y172" i="8"/>
  <c r="X173" i="8"/>
  <c r="Y173" i="8"/>
  <c r="X174" i="8"/>
  <c r="Y174" i="8"/>
  <c r="X175" i="8"/>
  <c r="Y175" i="8"/>
  <c r="X176" i="8"/>
  <c r="Y176" i="8"/>
  <c r="X177" i="8"/>
  <c r="Y177" i="8"/>
  <c r="X178" i="8"/>
  <c r="Y178" i="8"/>
  <c r="X179" i="8"/>
  <c r="Y179" i="8"/>
  <c r="X180" i="8"/>
  <c r="Y180" i="8"/>
  <c r="X181" i="8"/>
  <c r="Y181" i="8"/>
  <c r="X182" i="8"/>
  <c r="Y182" i="8"/>
  <c r="X183" i="8"/>
  <c r="Y183" i="8"/>
  <c r="X184" i="8"/>
  <c r="Y184" i="8"/>
  <c r="X185" i="8"/>
  <c r="Y185" i="8"/>
  <c r="X186" i="8"/>
  <c r="Y186" i="8"/>
  <c r="X187" i="8"/>
  <c r="Y187" i="8"/>
  <c r="X188" i="8"/>
  <c r="Y188" i="8"/>
  <c r="X189" i="8"/>
  <c r="Y189" i="8"/>
  <c r="X190" i="8"/>
  <c r="Y190" i="8"/>
  <c r="X191" i="8"/>
  <c r="Y191" i="8"/>
  <c r="X192" i="8"/>
  <c r="Y192" i="8"/>
  <c r="X193" i="8"/>
  <c r="Y193" i="8"/>
  <c r="X194" i="8"/>
  <c r="Y194" i="8"/>
  <c r="X195" i="8"/>
  <c r="Y195" i="8"/>
  <c r="X196" i="8"/>
  <c r="Y196" i="8"/>
  <c r="X197" i="8"/>
  <c r="Y197" i="8"/>
  <c r="X198" i="8"/>
  <c r="Y198" i="8"/>
  <c r="X199" i="8"/>
  <c r="Y199" i="8"/>
  <c r="X200" i="8"/>
  <c r="Y200" i="8"/>
  <c r="X201" i="8"/>
  <c r="Y201" i="8"/>
  <c r="X202" i="8"/>
  <c r="Y202" i="8"/>
  <c r="X203" i="8"/>
  <c r="Y203" i="8"/>
  <c r="X204" i="8"/>
  <c r="Y204" i="8"/>
  <c r="X205" i="8"/>
  <c r="Y205" i="8"/>
  <c r="X206" i="8"/>
  <c r="Y206" i="8"/>
  <c r="X207" i="8"/>
  <c r="Y207" i="8"/>
  <c r="X208" i="8"/>
  <c r="Y208" i="8"/>
  <c r="X209" i="8"/>
  <c r="Y209" i="8"/>
  <c r="X210" i="8"/>
  <c r="Y210" i="8"/>
  <c r="X211" i="8"/>
  <c r="Y211" i="8"/>
  <c r="X212" i="8"/>
  <c r="Y212" i="8"/>
  <c r="X213" i="8"/>
  <c r="Y213" i="8"/>
  <c r="X214" i="8"/>
  <c r="Y214" i="8"/>
  <c r="X215" i="8"/>
  <c r="Y215" i="8"/>
  <c r="X216" i="8"/>
  <c r="Y216" i="8"/>
  <c r="M30" i="11" l="1"/>
  <c r="G138" i="8"/>
  <c r="H138" i="8" s="1"/>
  <c r="I138" i="8" s="1"/>
  <c r="K138" i="8"/>
  <c r="G139" i="8"/>
  <c r="H139" i="8" s="1"/>
  <c r="K139" i="8"/>
  <c r="G140" i="8"/>
  <c r="H140" i="8" s="1"/>
  <c r="I140" i="8" s="1"/>
  <c r="K140" i="8"/>
  <c r="G141" i="8"/>
  <c r="H141" i="8" s="1"/>
  <c r="I141" i="8" s="1"/>
  <c r="K141" i="8"/>
  <c r="G142" i="8"/>
  <c r="H142" i="8" s="1"/>
  <c r="K142" i="8"/>
  <c r="G143" i="8"/>
  <c r="H143" i="8" s="1"/>
  <c r="I143" i="8" s="1"/>
  <c r="K143" i="8"/>
  <c r="G144" i="8"/>
  <c r="H144" i="8" s="1"/>
  <c r="K144" i="8"/>
  <c r="G145" i="8"/>
  <c r="H145" i="8" s="1"/>
  <c r="I145" i="8" s="1"/>
  <c r="K145" i="8"/>
  <c r="G146" i="8"/>
  <c r="H146" i="8" s="1"/>
  <c r="L146" i="8" s="1"/>
  <c r="K146" i="8"/>
  <c r="G147" i="8"/>
  <c r="H147" i="8" s="1"/>
  <c r="I147" i="8" s="1"/>
  <c r="K147" i="8"/>
  <c r="G148" i="8"/>
  <c r="H148" i="8" s="1"/>
  <c r="K148" i="8"/>
  <c r="G149" i="8"/>
  <c r="H149" i="8" s="1"/>
  <c r="I149" i="8" s="1"/>
  <c r="K149" i="8"/>
  <c r="G150" i="8"/>
  <c r="H150" i="8" s="1"/>
  <c r="K150" i="8"/>
  <c r="G151" i="8"/>
  <c r="H151" i="8" s="1"/>
  <c r="I151" i="8" s="1"/>
  <c r="K151" i="8"/>
  <c r="G152" i="8"/>
  <c r="H152" i="8" s="1"/>
  <c r="I152" i="8" s="1"/>
  <c r="K152" i="8"/>
  <c r="G153" i="8"/>
  <c r="H153" i="8" s="1"/>
  <c r="K153" i="8"/>
  <c r="G154" i="8"/>
  <c r="H154" i="8" s="1"/>
  <c r="I154" i="8" s="1"/>
  <c r="K154" i="8"/>
  <c r="G155" i="8"/>
  <c r="H155" i="8" s="1"/>
  <c r="I155" i="8"/>
  <c r="K155" i="8"/>
  <c r="G156" i="8"/>
  <c r="H156" i="8" s="1"/>
  <c r="I156" i="8" s="1"/>
  <c r="K156" i="8"/>
  <c r="G157" i="8"/>
  <c r="H157" i="8" s="1"/>
  <c r="K157" i="8"/>
  <c r="G158" i="8"/>
  <c r="H158" i="8" s="1"/>
  <c r="I158" i="8" s="1"/>
  <c r="K158" i="8"/>
  <c r="G159" i="8"/>
  <c r="H159" i="8" s="1"/>
  <c r="I159" i="8" s="1"/>
  <c r="K159" i="8"/>
  <c r="G160" i="8"/>
  <c r="H160" i="8" s="1"/>
  <c r="I160" i="8" s="1"/>
  <c r="K160" i="8"/>
  <c r="G161" i="8"/>
  <c r="H161" i="8" s="1"/>
  <c r="K161" i="8"/>
  <c r="G162" i="8"/>
  <c r="H162" i="8" s="1"/>
  <c r="I162" i="8" s="1"/>
  <c r="K162" i="8"/>
  <c r="G163" i="8"/>
  <c r="H163" i="8" s="1"/>
  <c r="I163" i="8" s="1"/>
  <c r="K163" i="8"/>
  <c r="G164" i="8"/>
  <c r="H164" i="8" s="1"/>
  <c r="K164" i="8"/>
  <c r="G165" i="8"/>
  <c r="H165" i="8" s="1"/>
  <c r="I165" i="8" s="1"/>
  <c r="K165" i="8"/>
  <c r="G166" i="8"/>
  <c r="H166" i="8" s="1"/>
  <c r="K166" i="8"/>
  <c r="G167" i="8"/>
  <c r="H167" i="8" s="1"/>
  <c r="I167" i="8" s="1"/>
  <c r="K167" i="8"/>
  <c r="G168" i="8"/>
  <c r="H168" i="8" s="1"/>
  <c r="K168" i="8"/>
  <c r="N168" i="8" s="1"/>
  <c r="G169" i="8"/>
  <c r="H169" i="8" s="1"/>
  <c r="I169" i="8" s="1"/>
  <c r="K169" i="8"/>
  <c r="G170" i="8"/>
  <c r="H170" i="8" s="1"/>
  <c r="L170" i="8" s="1"/>
  <c r="K170" i="8"/>
  <c r="N170" i="8" s="1"/>
  <c r="G171" i="8"/>
  <c r="H171" i="8" s="1"/>
  <c r="L171" i="8" s="1"/>
  <c r="I171" i="8"/>
  <c r="M171" i="8" s="1"/>
  <c r="K171" i="8"/>
  <c r="N171" i="8" s="1"/>
  <c r="G172" i="8"/>
  <c r="H172" i="8" s="1"/>
  <c r="K172" i="8"/>
  <c r="N172" i="8" s="1"/>
  <c r="G173" i="8"/>
  <c r="H173" i="8" s="1"/>
  <c r="K173" i="8"/>
  <c r="N173" i="8" s="1"/>
  <c r="G174" i="8"/>
  <c r="H174" i="8" s="1"/>
  <c r="L174" i="8" s="1"/>
  <c r="K174" i="8"/>
  <c r="G175" i="8"/>
  <c r="H175" i="8" s="1"/>
  <c r="I175" i="8" s="1"/>
  <c r="K175" i="8"/>
  <c r="G176" i="8"/>
  <c r="H176" i="8" s="1"/>
  <c r="I176" i="8" s="1"/>
  <c r="K176" i="8"/>
  <c r="G177" i="8"/>
  <c r="H177" i="8" s="1"/>
  <c r="K177" i="8"/>
  <c r="G178" i="8"/>
  <c r="H178" i="8" s="1"/>
  <c r="I178" i="8" s="1"/>
  <c r="K178" i="8"/>
  <c r="G179" i="8"/>
  <c r="H179" i="8" s="1"/>
  <c r="I179" i="8" s="1"/>
  <c r="K179" i="8"/>
  <c r="G180" i="8"/>
  <c r="H180" i="8" s="1"/>
  <c r="K180" i="8"/>
  <c r="G181" i="8"/>
  <c r="H181" i="8" s="1"/>
  <c r="I181" i="8" s="1"/>
  <c r="K181" i="8"/>
  <c r="G182" i="8"/>
  <c r="H182" i="8" s="1"/>
  <c r="K182" i="8"/>
  <c r="G183" i="8"/>
  <c r="H183" i="8" s="1"/>
  <c r="I183" i="8" s="1"/>
  <c r="K183" i="8"/>
  <c r="G184" i="8"/>
  <c r="H184" i="8" s="1"/>
  <c r="I184" i="8" s="1"/>
  <c r="K184" i="8"/>
  <c r="G185" i="8"/>
  <c r="H185" i="8" s="1"/>
  <c r="K185" i="8"/>
  <c r="G186" i="8"/>
  <c r="H186" i="8" s="1"/>
  <c r="I186" i="8" s="1"/>
  <c r="K186" i="8"/>
  <c r="G187" i="8"/>
  <c r="H187" i="8" s="1"/>
  <c r="I187" i="8"/>
  <c r="K187" i="8"/>
  <c r="G188" i="8"/>
  <c r="H188" i="8" s="1"/>
  <c r="I188" i="8" s="1"/>
  <c r="K188" i="8"/>
  <c r="G189" i="8"/>
  <c r="H189" i="8" s="1"/>
  <c r="K189" i="8"/>
  <c r="G190" i="8"/>
  <c r="H190" i="8" s="1"/>
  <c r="I190" i="8" s="1"/>
  <c r="K190" i="8"/>
  <c r="G191" i="8"/>
  <c r="H191" i="8" s="1"/>
  <c r="I191" i="8" s="1"/>
  <c r="K191" i="8"/>
  <c r="G192" i="8"/>
  <c r="H192" i="8" s="1"/>
  <c r="K192" i="8"/>
  <c r="G193" i="8"/>
  <c r="H193" i="8" s="1"/>
  <c r="I193" i="8" s="1"/>
  <c r="K193" i="8"/>
  <c r="G194" i="8"/>
  <c r="H194" i="8" s="1"/>
  <c r="I194" i="8" s="1"/>
  <c r="K194" i="8"/>
  <c r="G195" i="8"/>
  <c r="H195" i="8" s="1"/>
  <c r="I195" i="8" s="1"/>
  <c r="K195" i="8"/>
  <c r="G196" i="8"/>
  <c r="H196" i="8" s="1"/>
  <c r="I196" i="8" s="1"/>
  <c r="K196" i="8"/>
  <c r="G197" i="8"/>
  <c r="H197" i="8" s="1"/>
  <c r="K197" i="8"/>
  <c r="G198" i="8"/>
  <c r="H198" i="8" s="1"/>
  <c r="I198" i="8" s="1"/>
  <c r="K198" i="8"/>
  <c r="G199" i="8"/>
  <c r="H199" i="8" s="1"/>
  <c r="I199" i="8" s="1"/>
  <c r="K199" i="8"/>
  <c r="G200" i="8"/>
  <c r="H200" i="8" s="1"/>
  <c r="K200" i="8"/>
  <c r="G201" i="8"/>
  <c r="H201" i="8" s="1"/>
  <c r="I201" i="8" s="1"/>
  <c r="K201" i="8"/>
  <c r="G202" i="8"/>
  <c r="H202" i="8" s="1"/>
  <c r="I202" i="8" s="1"/>
  <c r="K202" i="8"/>
  <c r="G203" i="8"/>
  <c r="H203" i="8" s="1"/>
  <c r="I203" i="8" s="1"/>
  <c r="K203" i="8"/>
  <c r="G204" i="8"/>
  <c r="H204" i="8" s="1"/>
  <c r="K204" i="8"/>
  <c r="G205" i="8"/>
  <c r="H205" i="8" s="1"/>
  <c r="I205" i="8" s="1"/>
  <c r="K205" i="8"/>
  <c r="G206" i="8"/>
  <c r="H206" i="8" s="1"/>
  <c r="I206" i="8" s="1"/>
  <c r="K206" i="8"/>
  <c r="G207" i="8"/>
  <c r="H207" i="8" s="1"/>
  <c r="I207" i="8" s="1"/>
  <c r="K207" i="8"/>
  <c r="G208" i="8"/>
  <c r="H208" i="8" s="1"/>
  <c r="I208" i="8" s="1"/>
  <c r="K208" i="8"/>
  <c r="G209" i="8"/>
  <c r="H209" i="8" s="1"/>
  <c r="K209" i="8"/>
  <c r="G210" i="8"/>
  <c r="H210" i="8" s="1"/>
  <c r="I210" i="8" s="1"/>
  <c r="K210" i="8"/>
  <c r="G211" i="8"/>
  <c r="H211" i="8" s="1"/>
  <c r="I211" i="8"/>
  <c r="K211" i="8"/>
  <c r="G212" i="8"/>
  <c r="H212" i="8" s="1"/>
  <c r="I212" i="8" s="1"/>
  <c r="K212" i="8"/>
  <c r="G213" i="8"/>
  <c r="H213" i="8" s="1"/>
  <c r="I213" i="8" s="1"/>
  <c r="K213" i="8"/>
  <c r="G214" i="8"/>
  <c r="H214" i="8" s="1"/>
  <c r="K214" i="8"/>
  <c r="G215" i="8"/>
  <c r="H215" i="8" s="1"/>
  <c r="I215" i="8" s="1"/>
  <c r="K215" i="8"/>
  <c r="G216" i="8"/>
  <c r="H216" i="8" s="1"/>
  <c r="K216" i="8"/>
  <c r="N216" i="8" s="1"/>
  <c r="K137" i="8"/>
  <c r="G137" i="8"/>
  <c r="H137" i="8" s="1"/>
  <c r="I137" i="8" s="1"/>
  <c r="K136" i="8"/>
  <c r="G136" i="8"/>
  <c r="H136" i="8" s="1"/>
  <c r="N146" i="8" l="1"/>
  <c r="N214" i="8"/>
  <c r="Q214" i="8" s="1"/>
  <c r="N182" i="8"/>
  <c r="N180" i="8"/>
  <c r="N166" i="8"/>
  <c r="N150" i="8"/>
  <c r="L214" i="8"/>
  <c r="L182" i="8"/>
  <c r="L166" i="8"/>
  <c r="L150" i="8"/>
  <c r="N144" i="8"/>
  <c r="N142" i="8"/>
  <c r="Q142" i="8" s="1"/>
  <c r="N174" i="8"/>
  <c r="I185" i="8"/>
  <c r="M185" i="8" s="1"/>
  <c r="L185" i="8"/>
  <c r="I177" i="8"/>
  <c r="M177" i="8" s="1"/>
  <c r="L177" i="8"/>
  <c r="I172" i="8"/>
  <c r="M172" i="8" s="1"/>
  <c r="L172" i="8"/>
  <c r="I164" i="8"/>
  <c r="M164" i="8" s="1"/>
  <c r="L164" i="8"/>
  <c r="I161" i="8"/>
  <c r="M161" i="8" s="1"/>
  <c r="L161" i="8"/>
  <c r="I153" i="8"/>
  <c r="M153" i="8" s="1"/>
  <c r="L153" i="8"/>
  <c r="I148" i="8"/>
  <c r="M148" i="8" s="1"/>
  <c r="L148" i="8"/>
  <c r="O148" i="8" s="1"/>
  <c r="D10" i="11" s="1"/>
  <c r="I139" i="8"/>
  <c r="M139" i="8" s="1"/>
  <c r="L139" i="8"/>
  <c r="I136" i="8"/>
  <c r="N10" i="11"/>
  <c r="L136" i="8"/>
  <c r="N200" i="8"/>
  <c r="N197" i="8"/>
  <c r="N195" i="8"/>
  <c r="N192" i="8"/>
  <c r="N189" i="8"/>
  <c r="Q171" i="8"/>
  <c r="I170" i="8"/>
  <c r="M170" i="8" s="1"/>
  <c r="N157" i="8"/>
  <c r="I146" i="8"/>
  <c r="M146" i="8" s="1"/>
  <c r="I204" i="8"/>
  <c r="M204" i="8" s="1"/>
  <c r="L204" i="8"/>
  <c r="I216" i="8"/>
  <c r="M216" i="8" s="1"/>
  <c r="L216" i="8"/>
  <c r="O214" i="8" s="1"/>
  <c r="L10" i="11" s="1"/>
  <c r="I200" i="8"/>
  <c r="M200" i="8" s="1"/>
  <c r="L200" i="8"/>
  <c r="I189" i="8"/>
  <c r="M189" i="8" s="1"/>
  <c r="L189" i="8"/>
  <c r="I173" i="8"/>
  <c r="M173" i="8" s="1"/>
  <c r="P171" i="8" s="1"/>
  <c r="G29" i="11" s="1"/>
  <c r="L173" i="8"/>
  <c r="O171" i="8" s="1"/>
  <c r="G10" i="11" s="1"/>
  <c r="I168" i="8"/>
  <c r="M168" i="8" s="1"/>
  <c r="L168" i="8"/>
  <c r="O166" i="8" s="1"/>
  <c r="F10" i="11" s="1"/>
  <c r="Q166" i="8"/>
  <c r="I157" i="8"/>
  <c r="M157" i="8" s="1"/>
  <c r="L157" i="8"/>
  <c r="I144" i="8"/>
  <c r="M144" i="8" s="1"/>
  <c r="L144" i="8"/>
  <c r="I142" i="8"/>
  <c r="M142" i="8" s="1"/>
  <c r="L142" i="8"/>
  <c r="I209" i="8"/>
  <c r="M209" i="8" s="1"/>
  <c r="L209" i="8"/>
  <c r="I180" i="8"/>
  <c r="M180" i="8" s="1"/>
  <c r="L180" i="8"/>
  <c r="O174" i="8"/>
  <c r="H10" i="11" s="1"/>
  <c r="N136" i="8"/>
  <c r="I197" i="8"/>
  <c r="M197" i="8" s="1"/>
  <c r="L197" i="8"/>
  <c r="M195" i="8"/>
  <c r="I192" i="8"/>
  <c r="M192" i="8" s="1"/>
  <c r="P192" i="8" s="1"/>
  <c r="J29" i="11" s="1"/>
  <c r="L192" i="8"/>
  <c r="I214" i="8"/>
  <c r="M214" i="8" s="1"/>
  <c r="N209" i="8"/>
  <c r="N204" i="8"/>
  <c r="L195" i="8"/>
  <c r="N185" i="8"/>
  <c r="Q182" i="8" s="1"/>
  <c r="I182" i="8"/>
  <c r="M182" i="8" s="1"/>
  <c r="P182" i="8" s="1"/>
  <c r="I29" i="11" s="1"/>
  <c r="N177" i="8"/>
  <c r="Q174" i="8" s="1"/>
  <c r="I174" i="8"/>
  <c r="M174" i="8" s="1"/>
  <c r="I166" i="8"/>
  <c r="M166" i="8" s="1"/>
  <c r="N164" i="8"/>
  <c r="N161" i="8"/>
  <c r="N153" i="8"/>
  <c r="I150" i="8"/>
  <c r="M150" i="8" s="1"/>
  <c r="N148" i="8"/>
  <c r="Q148" i="8" s="1"/>
  <c r="N139" i="8"/>
  <c r="O9" i="11"/>
  <c r="O182" i="8" l="1"/>
  <c r="I10" i="11" s="1"/>
  <c r="P166" i="8"/>
  <c r="F29" i="11" s="1"/>
  <c r="P214" i="8"/>
  <c r="L29" i="11" s="1"/>
  <c r="L48" i="11" s="1"/>
  <c r="O157" i="8"/>
  <c r="E10" i="11" s="1"/>
  <c r="Q192" i="8"/>
  <c r="Q157" i="8"/>
  <c r="O142" i="8"/>
  <c r="C10" i="11" s="1"/>
  <c r="O200" i="8"/>
  <c r="K10" i="11" s="1"/>
  <c r="M136" i="8"/>
  <c r="N29" i="11"/>
  <c r="P148" i="8"/>
  <c r="D29" i="11" s="1"/>
  <c r="P174" i="8"/>
  <c r="H29" i="11" s="1"/>
  <c r="O192" i="8"/>
  <c r="J10" i="11" s="1"/>
  <c r="P142" i="8"/>
  <c r="C29" i="11" s="1"/>
  <c r="P157" i="8"/>
  <c r="E29" i="11" s="1"/>
  <c r="P200" i="8"/>
  <c r="K29" i="11" s="1"/>
  <c r="Q200" i="8"/>
  <c r="X77" i="8"/>
  <c r="Y77" i="8"/>
  <c r="X78" i="8"/>
  <c r="Y78" i="8"/>
  <c r="X79" i="8"/>
  <c r="Y79" i="8"/>
  <c r="X80" i="8"/>
  <c r="Y80" i="8"/>
  <c r="X81" i="8"/>
  <c r="Y81" i="8"/>
  <c r="X82" i="8"/>
  <c r="Y82" i="8"/>
  <c r="X83" i="8"/>
  <c r="Y83" i="8"/>
  <c r="X84" i="8"/>
  <c r="Y84" i="8"/>
  <c r="X85" i="8"/>
  <c r="Y85" i="8"/>
  <c r="X86" i="8"/>
  <c r="Y86" i="8"/>
  <c r="X87" i="8"/>
  <c r="Y87" i="8"/>
  <c r="X88" i="8"/>
  <c r="Y88" i="8"/>
  <c r="X89" i="8"/>
  <c r="Y89" i="8"/>
  <c r="X90" i="8"/>
  <c r="Y90" i="8"/>
  <c r="X91" i="8"/>
  <c r="Y91" i="8"/>
  <c r="X92" i="8"/>
  <c r="Y92" i="8"/>
  <c r="X93" i="8"/>
  <c r="Y93" i="8"/>
  <c r="X94" i="8"/>
  <c r="Y94" i="8"/>
  <c r="X95" i="8"/>
  <c r="Y95" i="8"/>
  <c r="X96" i="8"/>
  <c r="Y96" i="8"/>
  <c r="X97" i="8"/>
  <c r="Y97" i="8"/>
  <c r="X98" i="8"/>
  <c r="Y98" i="8"/>
  <c r="X99" i="8"/>
  <c r="Y99" i="8"/>
  <c r="X100" i="8"/>
  <c r="Y100" i="8"/>
  <c r="X101" i="8"/>
  <c r="Y101" i="8"/>
  <c r="X102" i="8"/>
  <c r="Y102" i="8"/>
  <c r="X103" i="8"/>
  <c r="Y103" i="8"/>
  <c r="X104" i="8"/>
  <c r="Y104" i="8"/>
  <c r="X105" i="8"/>
  <c r="Y105" i="8"/>
  <c r="X106" i="8"/>
  <c r="Y106" i="8"/>
  <c r="X107" i="8"/>
  <c r="Y107" i="8"/>
  <c r="X108" i="8"/>
  <c r="Y108" i="8"/>
  <c r="X109" i="8"/>
  <c r="Y109" i="8"/>
  <c r="X110" i="8"/>
  <c r="Y110" i="8"/>
  <c r="X111" i="8"/>
  <c r="Y111" i="8"/>
  <c r="X112" i="8"/>
  <c r="Y112" i="8"/>
  <c r="X113" i="8"/>
  <c r="Y113" i="8"/>
  <c r="X114" i="8"/>
  <c r="Y114" i="8"/>
  <c r="X115" i="8"/>
  <c r="Y115" i="8"/>
  <c r="X116" i="8"/>
  <c r="Y116" i="8"/>
  <c r="X117" i="8"/>
  <c r="Y117" i="8"/>
  <c r="X118" i="8"/>
  <c r="Y118" i="8"/>
  <c r="X119" i="8"/>
  <c r="Y119" i="8"/>
  <c r="X120" i="8"/>
  <c r="Y120" i="8"/>
  <c r="X121" i="8"/>
  <c r="Y121" i="8"/>
  <c r="X122" i="8"/>
  <c r="Y122" i="8"/>
  <c r="X123" i="8"/>
  <c r="Y123" i="8"/>
  <c r="X124" i="8"/>
  <c r="Y124" i="8"/>
  <c r="X125" i="8"/>
  <c r="Y125" i="8"/>
  <c r="X126" i="8"/>
  <c r="Y126" i="8"/>
  <c r="X127" i="8"/>
  <c r="Y127" i="8"/>
  <c r="X128" i="8"/>
  <c r="Y128" i="8"/>
  <c r="X129" i="8"/>
  <c r="Y129" i="8"/>
  <c r="X130" i="8"/>
  <c r="Y130" i="8"/>
  <c r="X131" i="8"/>
  <c r="Y131" i="8"/>
  <c r="X132" i="8"/>
  <c r="Y132" i="8"/>
  <c r="X133" i="8"/>
  <c r="Y133" i="8"/>
  <c r="X134" i="8"/>
  <c r="Y134" i="8"/>
  <c r="X135" i="8"/>
  <c r="Y135" i="8"/>
  <c r="G79" i="8"/>
  <c r="H79" i="8" s="1"/>
  <c r="I79" i="8" s="1"/>
  <c r="K79" i="8"/>
  <c r="G80" i="8"/>
  <c r="H80" i="8" s="1"/>
  <c r="I80" i="8" s="1"/>
  <c r="K80" i="8"/>
  <c r="G81" i="8"/>
  <c r="H81" i="8" s="1"/>
  <c r="I81" i="8" s="1"/>
  <c r="K81" i="8"/>
  <c r="G82" i="8"/>
  <c r="H82" i="8" s="1"/>
  <c r="I82" i="8" s="1"/>
  <c r="K82" i="8"/>
  <c r="G83" i="8"/>
  <c r="H83" i="8" s="1"/>
  <c r="I83" i="8" s="1"/>
  <c r="K83" i="8"/>
  <c r="G84" i="8"/>
  <c r="H84" i="8" s="1"/>
  <c r="I84" i="8" s="1"/>
  <c r="M84" i="8" s="1"/>
  <c r="K84" i="8"/>
  <c r="N84" i="8" s="1"/>
  <c r="G85" i="8"/>
  <c r="H85" i="8" s="1"/>
  <c r="I85" i="8" s="1"/>
  <c r="K85" i="8"/>
  <c r="G86" i="8"/>
  <c r="H86" i="8" s="1"/>
  <c r="I86" i="8" s="1"/>
  <c r="K86" i="8"/>
  <c r="G87" i="8"/>
  <c r="H87" i="8" s="1"/>
  <c r="I87" i="8" s="1"/>
  <c r="K87" i="8"/>
  <c r="G88" i="8"/>
  <c r="H88" i="8" s="1"/>
  <c r="I88" i="8" s="1"/>
  <c r="K88" i="8"/>
  <c r="G89" i="8"/>
  <c r="H89" i="8" s="1"/>
  <c r="I89" i="8" s="1"/>
  <c r="K89" i="8"/>
  <c r="G90" i="8"/>
  <c r="H90" i="8" s="1"/>
  <c r="I90" i="8" s="1"/>
  <c r="K90" i="8"/>
  <c r="G91" i="8"/>
  <c r="H91" i="8" s="1"/>
  <c r="I91" i="8" s="1"/>
  <c r="K91" i="8"/>
  <c r="G92" i="8"/>
  <c r="H92" i="8" s="1"/>
  <c r="I92" i="8" s="1"/>
  <c r="K92" i="8"/>
  <c r="G93" i="8"/>
  <c r="H93" i="8" s="1"/>
  <c r="I93" i="8" s="1"/>
  <c r="K93" i="8"/>
  <c r="G94" i="8"/>
  <c r="H94" i="8" s="1"/>
  <c r="I94" i="8" s="1"/>
  <c r="K94" i="8"/>
  <c r="G95" i="8"/>
  <c r="H95" i="8" s="1"/>
  <c r="I95" i="8" s="1"/>
  <c r="K95" i="8"/>
  <c r="G96" i="8"/>
  <c r="H96" i="8" s="1"/>
  <c r="I96" i="8" s="1"/>
  <c r="K96" i="8"/>
  <c r="G97" i="8"/>
  <c r="H97" i="8" s="1"/>
  <c r="I97" i="8" s="1"/>
  <c r="K97" i="8"/>
  <c r="G98" i="8"/>
  <c r="H98" i="8" s="1"/>
  <c r="I98" i="8" s="1"/>
  <c r="K98" i="8"/>
  <c r="G99" i="8"/>
  <c r="H99" i="8" s="1"/>
  <c r="I99" i="8" s="1"/>
  <c r="K99" i="8"/>
  <c r="G100" i="8"/>
  <c r="H100" i="8" s="1"/>
  <c r="I100" i="8" s="1"/>
  <c r="K100" i="8"/>
  <c r="G101" i="8"/>
  <c r="H101" i="8" s="1"/>
  <c r="I101" i="8" s="1"/>
  <c r="M101" i="8" s="1"/>
  <c r="K101" i="8"/>
  <c r="N101" i="8" s="1"/>
  <c r="G102" i="8"/>
  <c r="H102" i="8" s="1"/>
  <c r="I102" i="8" s="1"/>
  <c r="M102" i="8" s="1"/>
  <c r="K102" i="8"/>
  <c r="N102" i="8" s="1"/>
  <c r="G103" i="8"/>
  <c r="H103" i="8" s="1"/>
  <c r="I103" i="8" s="1"/>
  <c r="M103" i="8" s="1"/>
  <c r="K103" i="8"/>
  <c r="N103" i="8" s="1"/>
  <c r="G104" i="8"/>
  <c r="H104" i="8" s="1"/>
  <c r="I104" i="8" s="1"/>
  <c r="M104" i="8" s="1"/>
  <c r="K104" i="8"/>
  <c r="N104" i="8" s="1"/>
  <c r="G105" i="8"/>
  <c r="H105" i="8" s="1"/>
  <c r="I105" i="8" s="1"/>
  <c r="K105" i="8"/>
  <c r="G106" i="8"/>
  <c r="H106" i="8" s="1"/>
  <c r="I106" i="8" s="1"/>
  <c r="K106" i="8"/>
  <c r="G107" i="8"/>
  <c r="H107" i="8" s="1"/>
  <c r="I107" i="8" s="1"/>
  <c r="K107" i="8"/>
  <c r="G108" i="8"/>
  <c r="H108" i="8" s="1"/>
  <c r="I108" i="8" s="1"/>
  <c r="K108" i="8"/>
  <c r="G109" i="8"/>
  <c r="H109" i="8" s="1"/>
  <c r="I109" i="8" s="1"/>
  <c r="K109" i="8"/>
  <c r="G110" i="8"/>
  <c r="H110" i="8" s="1"/>
  <c r="I110" i="8" s="1"/>
  <c r="K110" i="8"/>
  <c r="G111" i="8"/>
  <c r="H111" i="8" s="1"/>
  <c r="I111" i="8" s="1"/>
  <c r="K111" i="8"/>
  <c r="G112" i="8"/>
  <c r="H112" i="8" s="1"/>
  <c r="I112" i="8" s="1"/>
  <c r="K112" i="8"/>
  <c r="G113" i="8"/>
  <c r="H113" i="8" s="1"/>
  <c r="I113" i="8" s="1"/>
  <c r="K113" i="8"/>
  <c r="G114" i="8"/>
  <c r="H114" i="8" s="1"/>
  <c r="I114" i="8" s="1"/>
  <c r="K114" i="8"/>
  <c r="G115" i="8"/>
  <c r="H115" i="8" s="1"/>
  <c r="I115" i="8" s="1"/>
  <c r="K115" i="8"/>
  <c r="G116" i="8"/>
  <c r="H116" i="8" s="1"/>
  <c r="I116" i="8" s="1"/>
  <c r="K116" i="8"/>
  <c r="G117" i="8"/>
  <c r="H117" i="8" s="1"/>
  <c r="L117" i="8" s="1"/>
  <c r="K117" i="8"/>
  <c r="N117" i="8" s="1"/>
  <c r="G118" i="8"/>
  <c r="H118" i="8" s="1"/>
  <c r="I118" i="8" s="1"/>
  <c r="M118" i="8" s="1"/>
  <c r="K118" i="8"/>
  <c r="N118" i="8" s="1"/>
  <c r="G119" i="8"/>
  <c r="H119" i="8" s="1"/>
  <c r="I119" i="8" s="1"/>
  <c r="K119" i="8"/>
  <c r="G120" i="8"/>
  <c r="H120" i="8" s="1"/>
  <c r="I120" i="8" s="1"/>
  <c r="K120" i="8"/>
  <c r="G121" i="8"/>
  <c r="H121" i="8" s="1"/>
  <c r="I121" i="8" s="1"/>
  <c r="K121" i="8"/>
  <c r="G122" i="8"/>
  <c r="H122" i="8" s="1"/>
  <c r="I122" i="8"/>
  <c r="K122" i="8"/>
  <c r="G123" i="8"/>
  <c r="H123" i="8" s="1"/>
  <c r="I123" i="8" s="1"/>
  <c r="K123" i="8"/>
  <c r="G124" i="8"/>
  <c r="H124" i="8" s="1"/>
  <c r="I124" i="8" s="1"/>
  <c r="K124" i="8"/>
  <c r="G125" i="8"/>
  <c r="H125" i="8" s="1"/>
  <c r="I125" i="8" s="1"/>
  <c r="K125" i="8"/>
  <c r="G126" i="8"/>
  <c r="H126" i="8" s="1"/>
  <c r="L126" i="8" s="1"/>
  <c r="K126" i="8"/>
  <c r="N126" i="8" s="1"/>
  <c r="G127" i="8"/>
  <c r="H127" i="8" s="1"/>
  <c r="I127" i="8" s="1"/>
  <c r="M127" i="8" s="1"/>
  <c r="K127" i="8"/>
  <c r="N127" i="8" s="1"/>
  <c r="G128" i="8"/>
  <c r="H128" i="8" s="1"/>
  <c r="I128" i="8" s="1"/>
  <c r="M128" i="8" s="1"/>
  <c r="K128" i="8"/>
  <c r="N128" i="8" s="1"/>
  <c r="G129" i="8"/>
  <c r="H129" i="8" s="1"/>
  <c r="I129" i="8" s="1"/>
  <c r="M129" i="8" s="1"/>
  <c r="K129" i="8"/>
  <c r="N129" i="8" s="1"/>
  <c r="G130" i="8"/>
  <c r="H130" i="8" s="1"/>
  <c r="L130" i="8" s="1"/>
  <c r="I130" i="8"/>
  <c r="M130" i="8" s="1"/>
  <c r="K130" i="8"/>
  <c r="N130" i="8" s="1"/>
  <c r="G131" i="8"/>
  <c r="H131" i="8" s="1"/>
  <c r="I131" i="8" s="1"/>
  <c r="K131" i="8"/>
  <c r="G132" i="8"/>
  <c r="H132" i="8" s="1"/>
  <c r="I132" i="8" s="1"/>
  <c r="K132" i="8"/>
  <c r="G133" i="8"/>
  <c r="H133" i="8" s="1"/>
  <c r="I133" i="8" s="1"/>
  <c r="K133" i="8"/>
  <c r="G134" i="8"/>
  <c r="H134" i="8" s="1"/>
  <c r="L134" i="8" s="1"/>
  <c r="O134" i="8" s="1"/>
  <c r="B10" i="11" s="1"/>
  <c r="M10" i="11" s="1"/>
  <c r="K134" i="8"/>
  <c r="G135" i="8"/>
  <c r="H135" i="8" s="1"/>
  <c r="I135" i="8" s="1"/>
  <c r="K135" i="8"/>
  <c r="G78" i="8"/>
  <c r="H78" i="8" s="1"/>
  <c r="I78" i="8" s="1"/>
  <c r="K78" i="8"/>
  <c r="G77" i="8"/>
  <c r="H77" i="8"/>
  <c r="K77" i="8"/>
  <c r="M105" i="8" l="1"/>
  <c r="N115" i="8"/>
  <c r="M115" i="8"/>
  <c r="M91" i="8"/>
  <c r="M81" i="8"/>
  <c r="I126" i="8"/>
  <c r="M126" i="8" s="1"/>
  <c r="P126" i="8" s="1"/>
  <c r="I28" i="11" s="1"/>
  <c r="M121" i="8"/>
  <c r="M119" i="8"/>
  <c r="L118" i="8"/>
  <c r="M98" i="8"/>
  <c r="M95" i="8"/>
  <c r="M88" i="8"/>
  <c r="M85" i="8"/>
  <c r="I134" i="8"/>
  <c r="M134" i="8" s="1"/>
  <c r="P134" i="8" s="1"/>
  <c r="B29" i="11" s="1"/>
  <c r="M29" i="11" s="1"/>
  <c r="L128" i="8"/>
  <c r="M131" i="8"/>
  <c r="P129" i="8" s="1"/>
  <c r="J28" i="11" s="1"/>
  <c r="M112" i="8"/>
  <c r="M124" i="8"/>
  <c r="M108" i="8"/>
  <c r="P102" i="8"/>
  <c r="E28" i="11" s="1"/>
  <c r="P95" i="8"/>
  <c r="D28" i="11" s="1"/>
  <c r="L102" i="8"/>
  <c r="L104" i="8"/>
  <c r="I117" i="8"/>
  <c r="M117" i="8" s="1"/>
  <c r="P115" i="8" s="1"/>
  <c r="G28" i="11" s="1"/>
  <c r="L91" i="8"/>
  <c r="L81" i="8"/>
  <c r="L88" i="8"/>
  <c r="L98" i="8"/>
  <c r="L121" i="8"/>
  <c r="L112" i="8"/>
  <c r="L119" i="8"/>
  <c r="L101" i="8"/>
  <c r="L127" i="8"/>
  <c r="I77" i="8"/>
  <c r="N9" i="11"/>
  <c r="L103" i="8"/>
  <c r="L129" i="8"/>
  <c r="L77" i="8"/>
  <c r="L108" i="8"/>
  <c r="L85" i="8"/>
  <c r="L95" i="8"/>
  <c r="L105" i="8"/>
  <c r="L131" i="8"/>
  <c r="L115" i="8"/>
  <c r="O115" i="8" s="1"/>
  <c r="G9" i="11" s="1"/>
  <c r="L124" i="8"/>
  <c r="L84" i="8"/>
  <c r="N134" i="8"/>
  <c r="Q134" i="8" s="1"/>
  <c r="N131" i="8"/>
  <c r="Q129" i="8" s="1"/>
  <c r="Q126" i="8"/>
  <c r="N124" i="8"/>
  <c r="N121" i="8"/>
  <c r="N119" i="8"/>
  <c r="Q115" i="8"/>
  <c r="N112" i="8"/>
  <c r="Q105" i="8" s="1"/>
  <c r="N108" i="8"/>
  <c r="N105" i="8"/>
  <c r="Q102" i="8"/>
  <c r="N98" i="8"/>
  <c r="N95" i="8"/>
  <c r="N91" i="8"/>
  <c r="N88" i="8"/>
  <c r="N85" i="8"/>
  <c r="N81" i="8"/>
  <c r="N77" i="8"/>
  <c r="O8" i="11"/>
  <c r="O20" i="11" s="1"/>
  <c r="X73" i="8"/>
  <c r="Y73" i="8"/>
  <c r="X74" i="8"/>
  <c r="Y74" i="8"/>
  <c r="X75" i="8"/>
  <c r="Y75" i="8"/>
  <c r="X76" i="8"/>
  <c r="Y76" i="8"/>
  <c r="G73" i="8"/>
  <c r="H73" i="8" s="1"/>
  <c r="K73" i="8"/>
  <c r="N73" i="8" s="1"/>
  <c r="G74" i="8"/>
  <c r="H74" i="8"/>
  <c r="I74" i="8" s="1"/>
  <c r="M74" i="8" s="1"/>
  <c r="K74" i="8"/>
  <c r="N74" i="8" s="1"/>
  <c r="G75" i="8"/>
  <c r="H75" i="8" s="1"/>
  <c r="K75" i="8"/>
  <c r="G76" i="8"/>
  <c r="H76" i="8" s="1"/>
  <c r="I76" i="8" s="1"/>
  <c r="K76" i="8"/>
  <c r="P85" i="8" l="1"/>
  <c r="C28" i="11" s="1"/>
  <c r="O95" i="8"/>
  <c r="D9" i="11" s="1"/>
  <c r="O129" i="8"/>
  <c r="J9" i="11" s="1"/>
  <c r="O126" i="8"/>
  <c r="I9" i="11" s="1"/>
  <c r="P119" i="8"/>
  <c r="H28" i="11" s="1"/>
  <c r="I75" i="8"/>
  <c r="M75" i="8" s="1"/>
  <c r="L75" i="8"/>
  <c r="I73" i="8"/>
  <c r="M73" i="8" s="1"/>
  <c r="P73" i="8" s="1"/>
  <c r="K27" i="11" s="1"/>
  <c r="L73" i="8"/>
  <c r="L74" i="8"/>
  <c r="O85" i="8"/>
  <c r="C9" i="11" s="1"/>
  <c r="O119" i="8"/>
  <c r="H9" i="11" s="1"/>
  <c r="O77" i="8"/>
  <c r="B9" i="11" s="1"/>
  <c r="N28" i="11"/>
  <c r="M77" i="8"/>
  <c r="P77" i="8" s="1"/>
  <c r="B28" i="11" s="1"/>
  <c r="O105" i="8"/>
  <c r="F9" i="11" s="1"/>
  <c r="O102" i="8"/>
  <c r="E9" i="11" s="1"/>
  <c r="P105" i="8"/>
  <c r="F28" i="11" s="1"/>
  <c r="Q119" i="8"/>
  <c r="Q95" i="8"/>
  <c r="Q85" i="8"/>
  <c r="Q77" i="8"/>
  <c r="N75" i="8"/>
  <c r="Q73" i="8" s="1"/>
  <c r="M9" i="11" l="1"/>
  <c r="O73" i="8"/>
  <c r="K8" i="11" s="1"/>
  <c r="M28" i="11"/>
  <c r="M36" i="11"/>
  <c r="M17" i="11" l="1"/>
  <c r="M32" i="11" l="1"/>
  <c r="M13" i="11"/>
  <c r="M12" i="11" l="1"/>
  <c r="M31" i="11" l="1"/>
  <c r="X6" i="8" l="1"/>
  <c r="Y6" i="8"/>
  <c r="X7" i="8"/>
  <c r="Y7" i="8"/>
  <c r="X8" i="8"/>
  <c r="Y8" i="8"/>
  <c r="X9" i="8"/>
  <c r="Y9" i="8"/>
  <c r="X10" i="8"/>
  <c r="Y10" i="8"/>
  <c r="X11" i="8"/>
  <c r="Y11" i="8"/>
  <c r="X12" i="8"/>
  <c r="Y12" i="8"/>
  <c r="X13" i="8"/>
  <c r="Y13" i="8"/>
  <c r="X14" i="8"/>
  <c r="Y14" i="8"/>
  <c r="X15" i="8"/>
  <c r="Y15" i="8"/>
  <c r="X16" i="8"/>
  <c r="Y16" i="8"/>
  <c r="X17" i="8"/>
  <c r="Y17" i="8"/>
  <c r="X18" i="8"/>
  <c r="Y18" i="8"/>
  <c r="X19" i="8"/>
  <c r="Y19" i="8"/>
  <c r="X20" i="8"/>
  <c r="Y20" i="8"/>
  <c r="X21" i="8"/>
  <c r="Y21" i="8"/>
  <c r="X22" i="8"/>
  <c r="Y22" i="8"/>
  <c r="X23" i="8"/>
  <c r="Y23" i="8"/>
  <c r="X24" i="8"/>
  <c r="Y24" i="8"/>
  <c r="X25" i="8"/>
  <c r="Y25" i="8"/>
  <c r="X26" i="8"/>
  <c r="Y26" i="8"/>
  <c r="X27" i="8"/>
  <c r="Y27" i="8"/>
  <c r="X28" i="8"/>
  <c r="Y28" i="8"/>
  <c r="X29" i="8"/>
  <c r="Y29" i="8"/>
  <c r="X30" i="8"/>
  <c r="Y30" i="8"/>
  <c r="X31" i="8"/>
  <c r="Y31" i="8"/>
  <c r="X32" i="8"/>
  <c r="Y32" i="8"/>
  <c r="X33" i="8"/>
  <c r="Y33" i="8"/>
  <c r="X34" i="8"/>
  <c r="Y34" i="8"/>
  <c r="X35" i="8"/>
  <c r="Y35" i="8"/>
  <c r="X36" i="8"/>
  <c r="Y36" i="8"/>
  <c r="X37" i="8"/>
  <c r="Y37" i="8"/>
  <c r="X38" i="8"/>
  <c r="Y38" i="8"/>
  <c r="X39" i="8"/>
  <c r="Y39" i="8"/>
  <c r="X40" i="8"/>
  <c r="Y40" i="8"/>
  <c r="X41" i="8"/>
  <c r="Y41" i="8"/>
  <c r="X42" i="8"/>
  <c r="Y42" i="8"/>
  <c r="X43" i="8"/>
  <c r="Y43" i="8"/>
  <c r="X44" i="8"/>
  <c r="Y44" i="8"/>
  <c r="X45" i="8"/>
  <c r="Y45" i="8"/>
  <c r="X46" i="8"/>
  <c r="Y46" i="8"/>
  <c r="X47" i="8"/>
  <c r="Y47" i="8"/>
  <c r="X48" i="8"/>
  <c r="Y48" i="8"/>
  <c r="X49" i="8"/>
  <c r="Y49" i="8"/>
  <c r="X50" i="8"/>
  <c r="Y50" i="8"/>
  <c r="X51" i="8"/>
  <c r="Y51" i="8"/>
  <c r="X52" i="8"/>
  <c r="Y52" i="8"/>
  <c r="X53" i="8"/>
  <c r="Y53" i="8"/>
  <c r="X54" i="8"/>
  <c r="Y54" i="8"/>
  <c r="X55" i="8"/>
  <c r="Y55" i="8"/>
  <c r="X56" i="8"/>
  <c r="Y56" i="8"/>
  <c r="X57" i="8"/>
  <c r="Y57" i="8"/>
  <c r="X58" i="8"/>
  <c r="Y58" i="8"/>
  <c r="X59" i="8"/>
  <c r="Y59" i="8"/>
  <c r="X60" i="8"/>
  <c r="Y60" i="8"/>
  <c r="X61" i="8"/>
  <c r="Y61" i="8"/>
  <c r="X62" i="8"/>
  <c r="Y62" i="8"/>
  <c r="X63" i="8"/>
  <c r="Y63" i="8"/>
  <c r="X64" i="8"/>
  <c r="Y64" i="8"/>
  <c r="X65" i="8"/>
  <c r="Y65" i="8"/>
  <c r="X66" i="8"/>
  <c r="Y66" i="8"/>
  <c r="X67" i="8"/>
  <c r="Y67" i="8"/>
  <c r="X68" i="8"/>
  <c r="Y68" i="8"/>
  <c r="X69" i="8"/>
  <c r="Y69" i="8"/>
  <c r="X70" i="8"/>
  <c r="Y70" i="8"/>
  <c r="X71" i="8"/>
  <c r="Y71" i="8"/>
  <c r="X72" i="8"/>
  <c r="Y72" i="8"/>
  <c r="G6" i="8"/>
  <c r="H6" i="8" s="1"/>
  <c r="K6" i="8"/>
  <c r="G7" i="8"/>
  <c r="H7" i="8" s="1"/>
  <c r="K7" i="8"/>
  <c r="G8" i="8"/>
  <c r="H8" i="8" s="1"/>
  <c r="I8" i="8" s="1"/>
  <c r="K8" i="8"/>
  <c r="G9" i="8"/>
  <c r="H9" i="8" s="1"/>
  <c r="K9" i="8"/>
  <c r="G10" i="8"/>
  <c r="H10" i="8" s="1"/>
  <c r="I10" i="8" s="1"/>
  <c r="K10" i="8"/>
  <c r="G11" i="8"/>
  <c r="H11" i="8" s="1"/>
  <c r="I11" i="8" s="1"/>
  <c r="K11" i="8"/>
  <c r="G12" i="8"/>
  <c r="H12" i="8" s="1"/>
  <c r="K12" i="8"/>
  <c r="G13" i="8"/>
  <c r="H13" i="8" s="1"/>
  <c r="K13" i="8"/>
  <c r="G14" i="8"/>
  <c r="H14" i="8" s="1"/>
  <c r="I14" i="8" s="1"/>
  <c r="K14" i="8"/>
  <c r="G15" i="8"/>
  <c r="H15" i="8" s="1"/>
  <c r="K15" i="8"/>
  <c r="G16" i="8"/>
  <c r="H16" i="8" s="1"/>
  <c r="I16" i="8" s="1"/>
  <c r="K16" i="8"/>
  <c r="G17" i="8"/>
  <c r="H17" i="8" s="1"/>
  <c r="K17" i="8"/>
  <c r="G18" i="8"/>
  <c r="H18" i="8" s="1"/>
  <c r="K18" i="8"/>
  <c r="G19" i="8"/>
  <c r="H19" i="8" s="1"/>
  <c r="I19" i="8" s="1"/>
  <c r="K19" i="8"/>
  <c r="G20" i="8"/>
  <c r="H20" i="8" s="1"/>
  <c r="K20" i="8"/>
  <c r="G21" i="8"/>
  <c r="H21" i="8" s="1"/>
  <c r="L21" i="8" s="1"/>
  <c r="K21" i="8"/>
  <c r="N21" i="8" s="1"/>
  <c r="G22" i="8"/>
  <c r="H22" i="8" s="1"/>
  <c r="K22" i="8"/>
  <c r="N22" i="8" s="1"/>
  <c r="G23" i="8"/>
  <c r="H23" i="8" s="1"/>
  <c r="K23" i="8"/>
  <c r="G24" i="8"/>
  <c r="H24" i="8" s="1"/>
  <c r="I24" i="8" s="1"/>
  <c r="K24" i="8"/>
  <c r="G25" i="8"/>
  <c r="H25" i="8" s="1"/>
  <c r="I25" i="8" s="1"/>
  <c r="K25" i="8"/>
  <c r="G26" i="8"/>
  <c r="H26" i="8" s="1"/>
  <c r="K26" i="8"/>
  <c r="G27" i="8"/>
  <c r="H27" i="8" s="1"/>
  <c r="I27" i="8" s="1"/>
  <c r="K27" i="8"/>
  <c r="G28" i="8"/>
  <c r="H28" i="8" s="1"/>
  <c r="I28" i="8" s="1"/>
  <c r="K28" i="8"/>
  <c r="G29" i="8"/>
  <c r="H29" i="8" s="1"/>
  <c r="K29" i="8"/>
  <c r="G30" i="8"/>
  <c r="H30" i="8" s="1"/>
  <c r="I30" i="8" s="1"/>
  <c r="K30" i="8"/>
  <c r="G31" i="8"/>
  <c r="H31" i="8" s="1"/>
  <c r="K31" i="8"/>
  <c r="G32" i="8"/>
  <c r="H32" i="8" s="1"/>
  <c r="K32" i="8"/>
  <c r="G33" i="8"/>
  <c r="H33" i="8" s="1"/>
  <c r="K33" i="8"/>
  <c r="G34" i="8"/>
  <c r="H34" i="8" s="1"/>
  <c r="K34" i="8"/>
  <c r="G35" i="8"/>
  <c r="H35" i="8" s="1"/>
  <c r="K35" i="8"/>
  <c r="G36" i="8"/>
  <c r="H36" i="8" s="1"/>
  <c r="I36" i="8" s="1"/>
  <c r="K36" i="8"/>
  <c r="G37" i="8"/>
  <c r="H37" i="8" s="1"/>
  <c r="K37" i="8"/>
  <c r="G38" i="8"/>
  <c r="H38" i="8" s="1"/>
  <c r="I38" i="8" s="1"/>
  <c r="K38" i="8"/>
  <c r="G39" i="8"/>
  <c r="H39" i="8" s="1"/>
  <c r="K39" i="8"/>
  <c r="N39" i="8" s="1"/>
  <c r="G40" i="8"/>
  <c r="H40" i="8" s="1"/>
  <c r="K40" i="8"/>
  <c r="G41" i="8"/>
  <c r="H41" i="8" s="1"/>
  <c r="K41" i="8"/>
  <c r="N40" i="8" s="1"/>
  <c r="G42" i="8"/>
  <c r="H42" i="8" s="1"/>
  <c r="L42" i="8" s="1"/>
  <c r="K42" i="8"/>
  <c r="N42" i="8" s="1"/>
  <c r="G43" i="8"/>
  <c r="H43" i="8" s="1"/>
  <c r="K43" i="8"/>
  <c r="G44" i="8"/>
  <c r="H44" i="8" s="1"/>
  <c r="K44" i="8"/>
  <c r="G45" i="8"/>
  <c r="H45" i="8"/>
  <c r="K45" i="8"/>
  <c r="G46" i="8"/>
  <c r="H46" i="8" s="1"/>
  <c r="I46" i="8" s="1"/>
  <c r="K46" i="8"/>
  <c r="G47" i="8"/>
  <c r="H47" i="8" s="1"/>
  <c r="K47" i="8"/>
  <c r="G48" i="8"/>
  <c r="H48" i="8"/>
  <c r="K48" i="8"/>
  <c r="G49" i="8"/>
  <c r="H49" i="8" s="1"/>
  <c r="K49" i="8"/>
  <c r="G50" i="8"/>
  <c r="H50" i="8" s="1"/>
  <c r="K50" i="8"/>
  <c r="N50" i="8" s="1"/>
  <c r="G51" i="8"/>
  <c r="H51" i="8" s="1"/>
  <c r="K51" i="8"/>
  <c r="G52" i="8"/>
  <c r="H52" i="8" s="1"/>
  <c r="K52" i="8"/>
  <c r="G53" i="8"/>
  <c r="H53" i="8" s="1"/>
  <c r="K53" i="8"/>
  <c r="G54" i="8"/>
  <c r="H54" i="8" s="1"/>
  <c r="I54" i="8" s="1"/>
  <c r="K54" i="8"/>
  <c r="G55" i="8"/>
  <c r="H55" i="8" s="1"/>
  <c r="I55" i="8" s="1"/>
  <c r="K55" i="8"/>
  <c r="G56" i="8"/>
  <c r="H56" i="8"/>
  <c r="K56" i="8"/>
  <c r="G57" i="8"/>
  <c r="H57" i="8" s="1"/>
  <c r="K57" i="8"/>
  <c r="G58" i="8"/>
  <c r="H58" i="8" s="1"/>
  <c r="K58" i="8"/>
  <c r="G59" i="8"/>
  <c r="H59" i="8" s="1"/>
  <c r="I59" i="8" s="1"/>
  <c r="K59" i="8"/>
  <c r="G60" i="8"/>
  <c r="H60" i="8" s="1"/>
  <c r="I60" i="8" s="1"/>
  <c r="K60" i="8"/>
  <c r="G61" i="8"/>
  <c r="H61" i="8" s="1"/>
  <c r="I61" i="8" s="1"/>
  <c r="K61" i="8"/>
  <c r="G62" i="8"/>
  <c r="H62" i="8" s="1"/>
  <c r="K62" i="8"/>
  <c r="G63" i="8"/>
  <c r="H63" i="8" s="1"/>
  <c r="I63" i="8" s="1"/>
  <c r="K63" i="8"/>
  <c r="G64" i="8"/>
  <c r="H64" i="8" s="1"/>
  <c r="I64" i="8" s="1"/>
  <c r="K64" i="8"/>
  <c r="G65" i="8"/>
  <c r="H65" i="8" s="1"/>
  <c r="I65" i="8" s="1"/>
  <c r="K65" i="8"/>
  <c r="G66" i="8"/>
  <c r="H66" i="8" s="1"/>
  <c r="K66" i="8"/>
  <c r="G67" i="8"/>
  <c r="H67" i="8" s="1"/>
  <c r="I67" i="8" s="1"/>
  <c r="K67" i="8"/>
  <c r="G68" i="8"/>
  <c r="H68" i="8" s="1"/>
  <c r="K68" i="8"/>
  <c r="G69" i="8"/>
  <c r="H69" i="8" s="1"/>
  <c r="I69" i="8" s="1"/>
  <c r="K69" i="8"/>
  <c r="G70" i="8"/>
  <c r="H70" i="8" s="1"/>
  <c r="K70" i="8"/>
  <c r="N70" i="8" s="1"/>
  <c r="G71" i="8"/>
  <c r="H71" i="8" s="1"/>
  <c r="K71" i="8"/>
  <c r="G72" i="8"/>
  <c r="H72" i="8" s="1"/>
  <c r="I72" i="8" s="1"/>
  <c r="K72" i="8"/>
  <c r="K5" i="8"/>
  <c r="G5" i="8"/>
  <c r="H5" i="8" s="1"/>
  <c r="I5" i="8" s="1"/>
  <c r="K4" i="8"/>
  <c r="N4" i="8" s="1"/>
  <c r="Q4" i="8" s="1"/>
  <c r="G4" i="8"/>
  <c r="H4" i="8" s="1"/>
  <c r="N57" i="11"/>
  <c r="O57" i="11" s="1"/>
  <c r="C57" i="11"/>
  <c r="I57" i="11"/>
  <c r="G57" i="11"/>
  <c r="D57" i="11"/>
  <c r="K57" i="11"/>
  <c r="B57" i="11"/>
  <c r="E57" i="11"/>
  <c r="B56" i="11"/>
  <c r="N56" i="11"/>
  <c r="O56" i="11" s="1"/>
  <c r="G56" i="11"/>
  <c r="C56" i="11"/>
  <c r="K56" i="11"/>
  <c r="H56" i="11"/>
  <c r="D56" i="11"/>
  <c r="F56" i="11"/>
  <c r="I56" i="11"/>
  <c r="I52" i="11"/>
  <c r="J51" i="11"/>
  <c r="F51" i="11"/>
  <c r="B50" i="11"/>
  <c r="F48" i="11"/>
  <c r="X5" i="8"/>
  <c r="Y5" i="8"/>
  <c r="Y4" i="8"/>
  <c r="X4" i="8"/>
  <c r="R4" i="8"/>
  <c r="R5" i="8"/>
  <c r="C47" i="11"/>
  <c r="C51" i="11"/>
  <c r="J47" i="11"/>
  <c r="G48" i="11"/>
  <c r="D49" i="11"/>
  <c r="K52" i="11"/>
  <c r="G47" i="11"/>
  <c r="D47" i="11"/>
  <c r="H48" i="11"/>
  <c r="C48" i="11"/>
  <c r="H49" i="11"/>
  <c r="C49" i="11"/>
  <c r="H51" i="11"/>
  <c r="E47" i="11"/>
  <c r="J48" i="11"/>
  <c r="D48" i="11"/>
  <c r="J49" i="11"/>
  <c r="I49" i="11"/>
  <c r="J50" i="11"/>
  <c r="I50" i="11"/>
  <c r="H50" i="11"/>
  <c r="F50" i="11"/>
  <c r="D50" i="11"/>
  <c r="K54" i="11"/>
  <c r="E50" i="11"/>
  <c r="H52" i="11"/>
  <c r="E52" i="11"/>
  <c r="F53" i="11"/>
  <c r="B55" i="11"/>
  <c r="N50" i="11"/>
  <c r="O50" i="11" s="1"/>
  <c r="K53" i="11"/>
  <c r="H53" i="11"/>
  <c r="C53" i="11"/>
  <c r="H55" i="11"/>
  <c r="G52" i="11"/>
  <c r="I53" i="11"/>
  <c r="E53" i="11"/>
  <c r="F54" i="11"/>
  <c r="I54" i="11"/>
  <c r="H54" i="11"/>
  <c r="C54" i="11"/>
  <c r="D54" i="11"/>
  <c r="E55" i="11"/>
  <c r="I55" i="11"/>
  <c r="C55" i="11"/>
  <c r="J55" i="11"/>
  <c r="N49" i="11"/>
  <c r="O49" i="11" s="1"/>
  <c r="B49" i="11"/>
  <c r="G49" i="11"/>
  <c r="N48" i="11"/>
  <c r="O48" i="11" s="1"/>
  <c r="K51" i="11"/>
  <c r="N52" i="11"/>
  <c r="O52" i="11" s="1"/>
  <c r="K50" i="11"/>
  <c r="N47" i="11"/>
  <c r="O47" i="11" s="1"/>
  <c r="G51" i="11"/>
  <c r="N55" i="11"/>
  <c r="O55" i="11" s="1"/>
  <c r="D55" i="11"/>
  <c r="F52" i="11"/>
  <c r="E54" i="11"/>
  <c r="E48" i="11"/>
  <c r="D52" i="11"/>
  <c r="F55" i="11"/>
  <c r="N54" i="11"/>
  <c r="O54" i="11" s="1"/>
  <c r="N53" i="11"/>
  <c r="O53" i="11" s="1"/>
  <c r="I47" i="11"/>
  <c r="G53" i="11"/>
  <c r="O51" i="11"/>
  <c r="C52" i="11"/>
  <c r="I51" i="11"/>
  <c r="D51" i="11"/>
  <c r="E49" i="11"/>
  <c r="C50" i="11"/>
  <c r="F47" i="11"/>
  <c r="I48" i="11"/>
  <c r="B53" i="11"/>
  <c r="F49" i="11"/>
  <c r="G50" i="11"/>
  <c r="B48" i="11"/>
  <c r="B54" i="11"/>
  <c r="J54" i="11"/>
  <c r="D53" i="11"/>
  <c r="B51" i="11"/>
  <c r="G54" i="11"/>
  <c r="J53" i="11"/>
  <c r="K55" i="11"/>
  <c r="G55" i="11"/>
  <c r="K49" i="11"/>
  <c r="H47" i="11"/>
  <c r="K48" i="11"/>
  <c r="E56" i="11"/>
  <c r="H57" i="11"/>
  <c r="F57" i="11"/>
  <c r="J57" i="11"/>
  <c r="E51" i="11"/>
  <c r="J52" i="11"/>
  <c r="J56" i="11"/>
  <c r="B52" i="11"/>
  <c r="M48" i="11" l="1"/>
  <c r="M52" i="11"/>
  <c r="M55" i="11"/>
  <c r="M56" i="11"/>
  <c r="M57" i="11"/>
  <c r="N37" i="8"/>
  <c r="M53" i="11"/>
  <c r="I32" i="8"/>
  <c r="L32" i="8"/>
  <c r="L26" i="8"/>
  <c r="I26" i="8"/>
  <c r="M26" i="8" s="1"/>
  <c r="I22" i="8"/>
  <c r="M22" i="8" s="1"/>
  <c r="L22" i="8"/>
  <c r="L66" i="8"/>
  <c r="I66" i="8"/>
  <c r="L62" i="8"/>
  <c r="I62" i="8"/>
  <c r="M62" i="8" s="1"/>
  <c r="I58" i="8"/>
  <c r="M58" i="8" s="1"/>
  <c r="L58" i="8"/>
  <c r="I35" i="8"/>
  <c r="M35" i="8" s="1"/>
  <c r="L35" i="8"/>
  <c r="I29" i="8"/>
  <c r="L29" i="8"/>
  <c r="I56" i="8"/>
  <c r="L56" i="8"/>
  <c r="I48" i="8"/>
  <c r="L48" i="8"/>
  <c r="I40" i="8"/>
  <c r="L40" i="8"/>
  <c r="I70" i="8"/>
  <c r="M70" i="8" s="1"/>
  <c r="L70" i="8"/>
  <c r="L53" i="8"/>
  <c r="N51" i="8"/>
  <c r="I43" i="8"/>
  <c r="L43" i="8"/>
  <c r="N29" i="8"/>
  <c r="L23" i="8"/>
  <c r="I6" i="8"/>
  <c r="L6" i="8"/>
  <c r="I50" i="8"/>
  <c r="M50" i="8" s="1"/>
  <c r="L50" i="8"/>
  <c r="M49" i="11"/>
  <c r="N71" i="8"/>
  <c r="I51" i="8"/>
  <c r="L51" i="8"/>
  <c r="I39" i="8"/>
  <c r="M39" i="8" s="1"/>
  <c r="L39" i="8"/>
  <c r="O39" i="8" s="1"/>
  <c r="F8" i="11" s="1"/>
  <c r="L37" i="8"/>
  <c r="N35" i="8"/>
  <c r="L4" i="8"/>
  <c r="O4" i="8" s="1"/>
  <c r="N8" i="11"/>
  <c r="N20" i="11" s="1"/>
  <c r="I45" i="8"/>
  <c r="L45" i="8"/>
  <c r="L71" i="8"/>
  <c r="I17" i="8"/>
  <c r="L17" i="8"/>
  <c r="O17" i="8" s="1"/>
  <c r="C8" i="11" s="1"/>
  <c r="I13" i="8"/>
  <c r="L13" i="8"/>
  <c r="L9" i="8"/>
  <c r="N66" i="8"/>
  <c r="N62" i="8"/>
  <c r="N58" i="8"/>
  <c r="N56" i="8"/>
  <c r="N53" i="8"/>
  <c r="N48" i="8"/>
  <c r="N45" i="8"/>
  <c r="N43" i="8"/>
  <c r="N32" i="8"/>
  <c r="N26" i="8"/>
  <c r="N23" i="8"/>
  <c r="Q39" i="8"/>
  <c r="N17" i="8"/>
  <c r="Q17" i="8" s="1"/>
  <c r="N13" i="8"/>
  <c r="N9" i="8"/>
  <c r="N6" i="8"/>
  <c r="M51" i="11"/>
  <c r="I34" i="8"/>
  <c r="I49" i="8"/>
  <c r="I33" i="8"/>
  <c r="I47" i="8"/>
  <c r="I31" i="8"/>
  <c r="I4" i="8"/>
  <c r="I23" i="8"/>
  <c r="M23" i="8" s="1"/>
  <c r="I42" i="8"/>
  <c r="M42" i="8" s="1"/>
  <c r="I37" i="8"/>
  <c r="M37" i="8" s="1"/>
  <c r="I12" i="8"/>
  <c r="I68" i="8"/>
  <c r="I15" i="8"/>
  <c r="I52" i="8"/>
  <c r="I41" i="8"/>
  <c r="I71" i="8"/>
  <c r="M71" i="8" s="1"/>
  <c r="I44" i="8"/>
  <c r="I57" i="8"/>
  <c r="I53" i="8"/>
  <c r="M53" i="8" s="1"/>
  <c r="I21" i="8"/>
  <c r="M21" i="8" s="1"/>
  <c r="I20" i="8"/>
  <c r="I18" i="8"/>
  <c r="I9" i="8"/>
  <c r="I7" i="8"/>
  <c r="M54" i="11"/>
  <c r="M50" i="11"/>
  <c r="Q50" i="8" l="1"/>
  <c r="Q32" i="8"/>
  <c r="O43" i="8"/>
  <c r="G8" i="11" s="1"/>
  <c r="M9" i="8"/>
  <c r="M66" i="8"/>
  <c r="P66" i="8" s="1"/>
  <c r="J27" i="11" s="1"/>
  <c r="N27" i="11"/>
  <c r="N39" i="11" s="1"/>
  <c r="M4" i="8"/>
  <c r="P4" i="8" s="1"/>
  <c r="M13" i="8"/>
  <c r="M6" i="8"/>
  <c r="M43" i="8"/>
  <c r="M48" i="8"/>
  <c r="M29" i="8"/>
  <c r="O66" i="8"/>
  <c r="J8" i="11" s="1"/>
  <c r="Q66" i="8"/>
  <c r="O50" i="8"/>
  <c r="H8" i="11" s="1"/>
  <c r="O23" i="8"/>
  <c r="D8" i="11" s="1"/>
  <c r="O56" i="8"/>
  <c r="I8" i="11" s="1"/>
  <c r="O32" i="8"/>
  <c r="E8" i="11" s="1"/>
  <c r="O6" i="8"/>
  <c r="B8" i="11" s="1"/>
  <c r="P23" i="8"/>
  <c r="D27" i="11" s="1"/>
  <c r="M17" i="8"/>
  <c r="P17" i="8" s="1"/>
  <c r="C27" i="11" s="1"/>
  <c r="C46" i="11" s="1"/>
  <c r="M45" i="8"/>
  <c r="M51" i="8"/>
  <c r="P50" i="8" s="1"/>
  <c r="H27" i="11" s="1"/>
  <c r="H46" i="11" s="1"/>
  <c r="M40" i="8"/>
  <c r="P39" i="8" s="1"/>
  <c r="F27" i="11" s="1"/>
  <c r="F46" i="11" s="1"/>
  <c r="M56" i="8"/>
  <c r="P56" i="8" s="1"/>
  <c r="I27" i="11" s="1"/>
  <c r="I46" i="11" s="1"/>
  <c r="M32" i="8"/>
  <c r="P32" i="8" s="1"/>
  <c r="E27" i="11" s="1"/>
  <c r="E46" i="11" s="1"/>
  <c r="Q56" i="8"/>
  <c r="Q43" i="8"/>
  <c r="Q23" i="8"/>
  <c r="Q6" i="8"/>
  <c r="K46" i="11"/>
  <c r="D46" i="11"/>
  <c r="J46" i="11"/>
  <c r="B47" i="11"/>
  <c r="M47" i="11" s="1"/>
  <c r="P6" i="8" l="1"/>
  <c r="B27" i="11" s="1"/>
  <c r="M8" i="11"/>
  <c r="M20" i="11" s="1"/>
  <c r="P43" i="8"/>
  <c r="G27" i="11" s="1"/>
  <c r="G46" i="11" s="1"/>
  <c r="B46" i="11"/>
  <c r="N46" i="11"/>
  <c r="M46" i="11" l="1"/>
  <c r="M58" i="11" s="1"/>
  <c r="M27" i="11"/>
  <c r="M39" i="11" s="1"/>
  <c r="O46" i="11"/>
  <c r="N58" i="11"/>
  <c r="O58" i="11" s="1"/>
</calcChain>
</file>

<file path=xl/comments1.xml><?xml version="1.0" encoding="utf-8"?>
<comments xmlns="http://schemas.openxmlformats.org/spreadsheetml/2006/main">
  <authors>
    <author>Miroslav Čada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Dořeďování - 142 kub.m.  - 1.-6.4., 8.4., 9.4., 11.4., 12.4., 23.4.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Dořeďování: 
13 kub.m. 12.7., 
17 kub.m. 15.7.,
20 kub.m. 20.7.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31.12. - 0 kg - započteno do třídenního průměru 2019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31.12. - 0 kg - započteno do třídenního průměru 2019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31.12. - 0 kg - započteno do třídenního průměru 2019</t>
        </r>
      </text>
    </comment>
  </commentList>
</comments>
</file>

<file path=xl/comments2.xml><?xml version="1.0" encoding="utf-8"?>
<comments xmlns="http://schemas.openxmlformats.org/spreadsheetml/2006/main">
  <authors>
    <author>Miroslav Čada</author>
  </authors>
  <commentLis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Třetí den třídenního průměru patřící k roku 2017.
</t>
        </r>
      </text>
    </comment>
    <comment ref="E602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4.8. 11:15 - 16:50
</t>
        </r>
      </text>
    </comment>
    <comment ref="E603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Čada:</t>
        </r>
        <r>
          <rPr>
            <sz val="9"/>
            <color indexed="81"/>
            <rFont val="Tahoma"/>
            <family val="2"/>
            <charset val="238"/>
          </rPr>
          <t xml:space="preserve">
4.8. 16:50 - </t>
        </r>
      </text>
    </comment>
  </commentList>
</comments>
</file>

<file path=xl/sharedStrings.xml><?xml version="1.0" encoding="utf-8"?>
<sst xmlns="http://schemas.openxmlformats.org/spreadsheetml/2006/main" count="85" uniqueCount="57">
  <si>
    <t>°Bx</t>
  </si>
  <si>
    <r>
      <t>Třídenní průměr (CHSK</t>
    </r>
    <r>
      <rPr>
        <vertAlign val="subscript"/>
        <sz val="11"/>
        <color indexed="8"/>
        <rFont val="Calibri"/>
        <family val="2"/>
        <charset val="238"/>
      </rPr>
      <t>Cr</t>
    </r>
    <r>
      <rPr>
        <sz val="11"/>
        <color theme="1"/>
        <rFont val="Calibri"/>
        <family val="2"/>
        <charset val="238"/>
        <scheme val="minor"/>
      </rPr>
      <t>; kg)</t>
    </r>
  </si>
  <si>
    <t>Měsíc</t>
  </si>
  <si>
    <t>Jímka č.</t>
  </si>
  <si>
    <t>pH</t>
  </si>
  <si>
    <r>
      <t>c CHSK</t>
    </r>
    <r>
      <rPr>
        <b/>
        <vertAlign val="subscript"/>
        <sz val="11"/>
        <color indexed="8"/>
        <rFont val="Calibri"/>
        <family val="2"/>
        <charset val="238"/>
      </rPr>
      <t xml:space="preserve">Cr </t>
    </r>
    <r>
      <rPr>
        <b/>
        <sz val="11"/>
        <color indexed="8"/>
        <rFont val="Calibri"/>
        <family val="2"/>
        <charset val="238"/>
      </rPr>
      <t>(mg/l)</t>
    </r>
  </si>
  <si>
    <r>
      <t>m (CHSK</t>
    </r>
    <r>
      <rPr>
        <b/>
        <vertAlign val="subscript"/>
        <sz val="11"/>
        <color indexed="8"/>
        <rFont val="Calibri"/>
        <family val="2"/>
        <charset val="238"/>
      </rPr>
      <t>Cr</t>
    </r>
    <r>
      <rPr>
        <b/>
        <sz val="11"/>
        <color indexed="8"/>
        <rFont val="Calibri"/>
        <family val="2"/>
        <charset val="238"/>
      </rPr>
      <t>) (kg)</t>
    </r>
  </si>
  <si>
    <t>Datum</t>
  </si>
  <si>
    <t>Denní množství (CHSKCr) (kg)</t>
  </si>
  <si>
    <t>Max. denní limit</t>
  </si>
  <si>
    <t>Max. jednodenní limit</t>
  </si>
  <si>
    <t>Objem surové OV (kub.m.)</t>
  </si>
  <si>
    <t>Roční průměry a součty:</t>
  </si>
  <si>
    <r>
      <t>m (BSK</t>
    </r>
    <r>
      <rPr>
        <b/>
        <vertAlign val="subscript"/>
        <sz val="11"/>
        <color indexed="8"/>
        <rFont val="Calibri"/>
        <family val="2"/>
        <charset val="238"/>
      </rPr>
      <t>5</t>
    </r>
    <r>
      <rPr>
        <b/>
        <sz val="11"/>
        <color indexed="8"/>
        <rFont val="Calibri"/>
        <family val="2"/>
        <charset val="238"/>
      </rPr>
      <t>) (kg)</t>
    </r>
  </si>
  <si>
    <r>
      <t xml:space="preserve">c NL           </t>
    </r>
    <r>
      <rPr>
        <b/>
        <vertAlign val="sub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(mg/l)</t>
    </r>
  </si>
  <si>
    <t>m NL        (kg)</t>
  </si>
  <si>
    <t>Denní množství (BSK) (kg)</t>
  </si>
  <si>
    <t>Denní množství (NL) (kg)</t>
  </si>
  <si>
    <t>Třídenní průměr    CHSK (kg)</t>
  </si>
  <si>
    <t>Třídenní průměr    BSK (kg)</t>
  </si>
  <si>
    <t>Třídenní průměr    NL (kg)</t>
  </si>
  <si>
    <t>Tříden. pr.  CHSK (kg) max</t>
  </si>
  <si>
    <t>Jednoden.  max. CHSK (kg)</t>
  </si>
  <si>
    <t>Tříden. pr.  BSK (kg) max</t>
  </si>
  <si>
    <t>Jednoden.  max. BSK (kg)</t>
  </si>
  <si>
    <t>Tříden. pr.  NL (kg) max</t>
  </si>
  <si>
    <t>Jednoden.  max. NL (kg)</t>
  </si>
  <si>
    <r>
      <t>CHSK</t>
    </r>
    <r>
      <rPr>
        <b/>
        <vertAlign val="subscript"/>
        <sz val="28"/>
        <color indexed="30"/>
        <rFont val="Calibri"/>
        <family val="2"/>
        <charset val="238"/>
      </rPr>
      <t>Cr</t>
    </r>
  </si>
  <si>
    <r>
      <t>BSK</t>
    </r>
    <r>
      <rPr>
        <b/>
        <vertAlign val="subscript"/>
        <sz val="28"/>
        <color indexed="17"/>
        <rFont val="Calibri"/>
        <family val="2"/>
        <charset val="238"/>
      </rPr>
      <t>5</t>
    </r>
  </si>
  <si>
    <r>
      <t>Třídenní průměr (BSK</t>
    </r>
    <r>
      <rPr>
        <vertAlign val="subscript"/>
        <sz val="11"/>
        <color indexed="8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>; kg)</t>
    </r>
  </si>
  <si>
    <t>K1=Přepočítávací koef. Bx na CHSK</t>
  </si>
  <si>
    <t>K2 = Přepočítávací koef. CHSK na BSK (CHSK/BSK)</t>
  </si>
  <si>
    <t>K3 - koef.společné korekce</t>
  </si>
  <si>
    <t>Objem sur. OV     (m3)</t>
  </si>
  <si>
    <t>EO</t>
  </si>
  <si>
    <r>
      <t>1 kg BSK</t>
    </r>
    <r>
      <rPr>
        <b/>
        <vertAlign val="subscript"/>
        <sz val="11"/>
        <color indexed="53"/>
        <rFont val="Calibri"/>
        <family val="2"/>
        <charset val="238"/>
      </rPr>
      <t>5</t>
    </r>
    <r>
      <rPr>
        <b/>
        <sz val="11"/>
        <color indexed="53"/>
        <rFont val="Calibri"/>
        <family val="2"/>
        <charset val="238"/>
      </rPr>
      <t xml:space="preserve"> = 16,67 EO</t>
    </r>
  </si>
  <si>
    <t>Třídenní průměr (EO)</t>
  </si>
  <si>
    <t>ODPADNÍ VODY - 2018</t>
  </si>
  <si>
    <r>
      <t xml:space="preserve"> 2018 Celkové zatížení za měsíc (CHSK</t>
    </r>
    <r>
      <rPr>
        <vertAlign val="subscript"/>
        <sz val="11"/>
        <color indexed="8"/>
        <rFont val="Calibri"/>
        <family val="2"/>
        <charset val="238"/>
      </rPr>
      <t>Cr</t>
    </r>
    <r>
      <rPr>
        <sz val="11"/>
        <color theme="1"/>
        <rFont val="Calibri"/>
        <family val="2"/>
        <charset val="238"/>
        <scheme val="minor"/>
      </rPr>
      <t>; kg)</t>
    </r>
  </si>
  <si>
    <r>
      <t xml:space="preserve"> 2018 Celkové zatížení za měsíc (BSK</t>
    </r>
    <r>
      <rPr>
        <vertAlign val="subscript"/>
        <sz val="11"/>
        <color indexed="8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>; kg)</t>
    </r>
  </si>
  <si>
    <t xml:space="preserve"> 2018 Celkové zatížení za měsíc (EO)</t>
  </si>
  <si>
    <t>I.2018</t>
  </si>
  <si>
    <t>II.2018</t>
  </si>
  <si>
    <t>III.2018</t>
  </si>
  <si>
    <t>IV.2018</t>
  </si>
  <si>
    <t>V.2018</t>
  </si>
  <si>
    <t>VI.2018</t>
  </si>
  <si>
    <t>VII.2018</t>
  </si>
  <si>
    <t>VIII.2018</t>
  </si>
  <si>
    <t>IX.2018</t>
  </si>
  <si>
    <t>X.2018</t>
  </si>
  <si>
    <t>XI.2018</t>
  </si>
  <si>
    <t>XII.2018</t>
  </si>
  <si>
    <t>2018 průměrné denní zatížení EO</t>
  </si>
  <si>
    <r>
      <t>2018 Průměrný TP (CHSK</t>
    </r>
    <r>
      <rPr>
        <vertAlign val="subscript"/>
        <sz val="11"/>
        <color indexed="8"/>
        <rFont val="Calibri"/>
        <family val="2"/>
        <charset val="238"/>
      </rPr>
      <t>Cr</t>
    </r>
    <r>
      <rPr>
        <sz val="11"/>
        <color theme="1"/>
        <rFont val="Calibri"/>
        <family val="2"/>
        <charset val="238"/>
        <scheme val="minor"/>
      </rPr>
      <t>; kg)</t>
    </r>
  </si>
  <si>
    <r>
      <t>2018 Průměrný TP (BSK</t>
    </r>
    <r>
      <rPr>
        <vertAlign val="subscript"/>
        <sz val="11"/>
        <color indexed="8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>; kg)</t>
    </r>
  </si>
  <si>
    <t>2018 Průměrný TP (EO)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</si>
</sst>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7.8"/>
      <color indexed="8"/>
      <name val="Calibri"/>
      <family val="2"/>
      <charset val="238"/>
    </font>
    <font>
      <b/>
      <vertAlign val="subscript"/>
      <sz val="28"/>
      <color indexed="30"/>
      <name val="Calibri"/>
      <family val="2"/>
      <charset val="238"/>
    </font>
    <font>
      <b/>
      <vertAlign val="subscript"/>
      <sz val="28"/>
      <color indexed="17"/>
      <name val="Calibri"/>
      <family val="2"/>
      <charset val="238"/>
    </font>
    <font>
      <sz val="7"/>
      <color indexed="8"/>
      <name val="Calibri"/>
      <family val="2"/>
      <charset val="238"/>
    </font>
    <font>
      <b/>
      <vertAlign val="subscript"/>
      <sz val="11"/>
      <color indexed="53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28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28"/>
      <color rgb="FF0070C0"/>
      <name val="Calibri"/>
      <family val="2"/>
      <charset val="238"/>
      <scheme val="minor"/>
    </font>
    <font>
      <b/>
      <sz val="28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0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1" fontId="0" fillId="0" borderId="15" xfId="0" applyNumberForma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1" fontId="15" fillId="0" borderId="2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" fontId="16" fillId="0" borderId="23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164" fontId="17" fillId="0" borderId="2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1" fontId="18" fillId="0" borderId="21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164" fontId="20" fillId="0" borderId="21" xfId="0" applyNumberFormat="1" applyFont="1" applyBorder="1" applyAlignment="1">
      <alignment horizontal="center" vertical="center"/>
    </xf>
    <xf numFmtId="1" fontId="0" fillId="0" borderId="31" xfId="0" applyNumberFormat="1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0" borderId="17" xfId="0" applyNumberFormat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/>
    </xf>
    <xf numFmtId="1" fontId="0" fillId="0" borderId="27" xfId="0" applyNumberFormat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16" fontId="0" fillId="0" borderId="5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" fontId="1" fillId="0" borderId="28" xfId="0" applyNumberFormat="1" applyFont="1" applyBorder="1" applyAlignment="1">
      <alignment horizontal="left" vertical="center"/>
    </xf>
    <xf numFmtId="16" fontId="1" fillId="0" borderId="51" xfId="0" applyNumberFormat="1" applyFont="1" applyBorder="1" applyAlignment="1">
      <alignment horizontal="left" vertical="center"/>
    </xf>
    <xf numFmtId="16" fontId="0" fillId="0" borderId="55" xfId="0" applyNumberFormat="1" applyBorder="1" applyAlignment="1">
      <alignment horizontal="left"/>
    </xf>
    <xf numFmtId="0" fontId="0" fillId="0" borderId="56" xfId="0" applyBorder="1" applyAlignment="1">
      <alignment horizontal="center"/>
    </xf>
    <xf numFmtId="2" fontId="0" fillId="0" borderId="56" xfId="0" applyNumberForma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1" fontId="17" fillId="0" borderId="34" xfId="0" applyNumberFormat="1" applyFont="1" applyBorder="1" applyAlignment="1">
      <alignment horizontal="center"/>
    </xf>
    <xf numFmtId="16" fontId="0" fillId="0" borderId="61" xfId="0" applyNumberFormat="1" applyBorder="1" applyAlignment="1">
      <alignment horizontal="left"/>
    </xf>
    <xf numFmtId="2" fontId="0" fillId="0" borderId="62" xfId="0" applyNumberFormat="1" applyBorder="1" applyAlignment="1">
      <alignment horizontal="center"/>
    </xf>
    <xf numFmtId="1" fontId="18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" fontId="0" fillId="0" borderId="63" xfId="0" applyNumberFormat="1" applyBorder="1" applyAlignment="1">
      <alignment horizontal="left"/>
    </xf>
    <xf numFmtId="2" fontId="0" fillId="0" borderId="29" xfId="0" applyNumberFormat="1" applyBorder="1" applyAlignment="1">
      <alignment horizontal="center"/>
    </xf>
    <xf numFmtId="2" fontId="0" fillId="0" borderId="29" xfId="0" applyNumberFormat="1" applyBorder="1"/>
    <xf numFmtId="1" fontId="15" fillId="0" borderId="56" xfId="0" applyNumberFormat="1" applyFont="1" applyBorder="1" applyAlignment="1">
      <alignment horizontal="center"/>
    </xf>
    <xf numFmtId="1" fontId="16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64" fontId="17" fillId="0" borderId="56" xfId="0" applyNumberFormat="1" applyFont="1" applyBorder="1" applyAlignment="1">
      <alignment horizontal="center"/>
    </xf>
    <xf numFmtId="16" fontId="0" fillId="0" borderId="65" xfId="0" applyNumberFormat="1" applyBorder="1" applyAlignment="1">
      <alignment horizontal="left"/>
    </xf>
    <xf numFmtId="16" fontId="0" fillId="0" borderId="51" xfId="0" applyNumberFormat="1" applyBorder="1" applyAlignment="1">
      <alignment horizontal="left" vertical="center"/>
    </xf>
    <xf numFmtId="0" fontId="0" fillId="0" borderId="66" xfId="0" applyBorder="1" applyAlignment="1">
      <alignment horizontal="center"/>
    </xf>
    <xf numFmtId="2" fontId="0" fillId="0" borderId="21" xfId="0" applyNumberFormat="1" applyBorder="1"/>
    <xf numFmtId="2" fontId="0" fillId="0" borderId="2" xfId="0" applyNumberFormat="1" applyBorder="1"/>
    <xf numFmtId="2" fontId="0" fillId="0" borderId="56" xfId="0" applyNumberFormat="1" applyBorder="1"/>
    <xf numFmtId="1" fontId="0" fillId="0" borderId="28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" fontId="0" fillId="0" borderId="67" xfId="0" applyNumberFormat="1" applyBorder="1" applyAlignment="1">
      <alignment horizontal="left"/>
    </xf>
    <xf numFmtId="0" fontId="0" fillId="0" borderId="23" xfId="0" applyBorder="1" applyAlignment="1">
      <alignment horizontal="center"/>
    </xf>
    <xf numFmtId="2" fontId="0" fillId="0" borderId="23" xfId="0" applyNumberFormat="1" applyBorder="1"/>
    <xf numFmtId="164" fontId="20" fillId="0" borderId="68" xfId="0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horizontal="right"/>
    </xf>
    <xf numFmtId="2" fontId="30" fillId="0" borderId="21" xfId="0" applyNumberFormat="1" applyFont="1" applyBorder="1"/>
    <xf numFmtId="1" fontId="19" fillId="0" borderId="34" xfId="0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64" fontId="27" fillId="0" borderId="7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right"/>
    </xf>
    <xf numFmtId="0" fontId="0" fillId="0" borderId="26" xfId="0" applyBorder="1"/>
    <xf numFmtId="0" fontId="0" fillId="0" borderId="9" xfId="0" applyBorder="1"/>
    <xf numFmtId="0" fontId="26" fillId="0" borderId="0" xfId="0" applyFont="1" applyAlignment="1">
      <alignment horizontal="center"/>
    </xf>
    <xf numFmtId="0" fontId="26" fillId="0" borderId="46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71" xfId="0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46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46" xfId="0" applyFont="1" applyBorder="1" applyAlignment="1">
      <alignment horizontal="center"/>
    </xf>
    <xf numFmtId="0" fontId="24" fillId="0" borderId="0" xfId="0" applyFont="1"/>
    <xf numFmtId="0" fontId="24" fillId="0" borderId="46" xfId="0" applyFont="1" applyBorder="1"/>
    <xf numFmtId="1" fontId="21" fillId="0" borderId="12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center" vertical="center"/>
    </xf>
    <xf numFmtId="1" fontId="21" fillId="0" borderId="34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/>
    </xf>
    <xf numFmtId="1" fontId="22" fillId="0" borderId="23" xfId="0" applyNumberFormat="1" applyFont="1" applyBorder="1" applyAlignment="1">
      <alignment horizontal="center" vertical="center"/>
    </xf>
    <xf numFmtId="164" fontId="27" fillId="0" borderId="52" xfId="0" applyNumberFormat="1" applyFont="1" applyBorder="1" applyAlignment="1">
      <alignment horizontal="center" vertical="center"/>
    </xf>
    <xf numFmtId="164" fontId="27" fillId="0" borderId="53" xfId="0" applyNumberFormat="1" applyFont="1" applyBorder="1" applyAlignment="1">
      <alignment horizontal="center" vertical="center"/>
    </xf>
    <xf numFmtId="164" fontId="27" fillId="0" borderId="54" xfId="0" applyNumberFormat="1" applyFont="1" applyBorder="1" applyAlignment="1">
      <alignment horizontal="center" vertical="center"/>
    </xf>
    <xf numFmtId="1" fontId="22" fillId="0" borderId="34" xfId="0" applyNumberFormat="1" applyFont="1" applyBorder="1" applyAlignment="1">
      <alignment horizontal="center" vertical="center"/>
    </xf>
    <xf numFmtId="164" fontId="27" fillId="0" borderId="49" xfId="0" applyNumberFormat="1" applyFont="1" applyBorder="1" applyAlignment="1">
      <alignment horizontal="center" vertical="center"/>
    </xf>
    <xf numFmtId="0" fontId="0" fillId="0" borderId="72" xfId="0" applyBorder="1"/>
    <xf numFmtId="0" fontId="0" fillId="0" borderId="59" xfId="0" applyBorder="1"/>
    <xf numFmtId="0" fontId="0" fillId="0" borderId="73" xfId="0" applyBorder="1"/>
    <xf numFmtId="1" fontId="18" fillId="0" borderId="3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0" fillId="0" borderId="23" xfId="0" applyBorder="1"/>
    <xf numFmtId="1" fontId="21" fillId="0" borderId="56" xfId="0" applyNumberFormat="1" applyFont="1" applyBorder="1" applyAlignment="1">
      <alignment horizontal="center" vertical="center"/>
    </xf>
    <xf numFmtId="1" fontId="21" fillId="0" borderId="21" xfId="0" applyNumberFormat="1" applyFont="1" applyBorder="1" applyAlignment="1">
      <alignment horizontal="center" vertical="center"/>
    </xf>
    <xf numFmtId="1" fontId="22" fillId="0" borderId="56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64" fontId="27" fillId="0" borderId="68" xfId="0" applyNumberFormat="1" applyFont="1" applyBorder="1" applyAlignment="1">
      <alignment horizontal="center" vertical="center"/>
    </xf>
    <xf numFmtId="164" fontId="27" fillId="0" borderId="70" xfId="0" applyNumberFormat="1" applyFont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42" xfId="0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0" fontId="0" fillId="0" borderId="64" xfId="0" applyBorder="1"/>
    <xf numFmtId="0" fontId="0" fillId="0" borderId="42" xfId="0" applyBorder="1"/>
    <xf numFmtId="0" fontId="0" fillId="0" borderId="50" xfId="0" applyBorder="1"/>
    <xf numFmtId="0" fontId="19" fillId="0" borderId="30" xfId="0" applyFont="1" applyBorder="1"/>
    <xf numFmtId="0" fontId="19" fillId="0" borderId="23" xfId="0" applyFont="1" applyBorder="1"/>
    <xf numFmtId="164" fontId="20" fillId="0" borderId="53" xfId="0" applyNumberFormat="1" applyFont="1" applyBorder="1"/>
    <xf numFmtId="164" fontId="20" fillId="0" borderId="54" xfId="0" applyNumberFormat="1" applyFont="1" applyBorder="1"/>
    <xf numFmtId="1" fontId="21" fillId="0" borderId="60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30" xfId="0" applyFont="1" applyBorder="1"/>
    <xf numFmtId="0" fontId="18" fillId="0" borderId="23" xfId="0" applyFont="1" applyBorder="1"/>
    <xf numFmtId="164" fontId="20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22" fillId="0" borderId="42" xfId="0" applyNumberFormat="1" applyFont="1" applyBorder="1" applyAlignment="1">
      <alignment horizontal="center" vertical="center"/>
    </xf>
    <xf numFmtId="164" fontId="27" fillId="0" borderId="50" xfId="0" applyNumberFormat="1" applyFont="1" applyBorder="1" applyAlignment="1">
      <alignment horizontal="center" vertical="center"/>
    </xf>
    <xf numFmtId="1" fontId="21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0" fillId="0" borderId="0" xfId="0"/>
    <xf numFmtId="0" fontId="9" fillId="0" borderId="35" xfId="0" applyFont="1" applyBorder="1" applyAlignment="1">
      <alignment horizontal="right" wrapText="1"/>
    </xf>
    <xf numFmtId="0" fontId="0" fillId="0" borderId="35" xfId="0" applyBorder="1"/>
    <xf numFmtId="1" fontId="18" fillId="0" borderId="12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0" borderId="57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4" fontId="20" fillId="0" borderId="52" xfId="0" applyNumberFormat="1" applyFont="1" applyBorder="1" applyAlignment="1">
      <alignment horizontal="center" vertical="center"/>
    </xf>
    <xf numFmtId="1" fontId="18" fillId="0" borderId="57" xfId="0" applyNumberFormat="1" applyFont="1" applyBorder="1" applyAlignment="1">
      <alignment horizontal="center" vertical="center"/>
    </xf>
    <xf numFmtId="0" fontId="0" fillId="0" borderId="58" xfId="0" applyBorder="1"/>
    <xf numFmtId="0" fontId="0" fillId="0" borderId="69" xfId="0" applyBorder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strike val="0"/>
        <color rgb="FF19833C"/>
        <name val="Cambria"/>
        <scheme val="none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  <name val="Cambria"/>
        <scheme val="none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5793547958404E-2"/>
          <c:y val="0.23913212210341411"/>
          <c:w val="0.92913784511113329"/>
          <c:h val="0.67758203376328929"/>
        </c:manualLayout>
      </c:layout>
      <c:lineChart>
        <c:grouping val="standard"/>
        <c:varyColors val="0"/>
        <c:ser>
          <c:idx val="0"/>
          <c:order val="0"/>
          <c:tx>
            <c:strRef>
              <c:f>TAB.2!$L$3</c:f>
              <c:strCache>
                <c:ptCount val="1"/>
                <c:pt idx="0">
                  <c:v>Denní množství (CHSKCr) (kg)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TAB.2!$L$4:$L$1013</c:f>
              <c:numCache>
                <c:formatCode>General</c:formatCode>
                <c:ptCount val="1010"/>
                <c:pt idx="0" formatCode="0">
                  <c:v>191.82545279999999</c:v>
                </c:pt>
                <c:pt idx="2" formatCode="0">
                  <c:v>183.47398560000002</c:v>
                </c:pt>
                <c:pt idx="5" formatCode="0">
                  <c:v>301.85818560000007</c:v>
                </c:pt>
                <c:pt idx="9" formatCode="0">
                  <c:v>196.6469184</c:v>
                </c:pt>
                <c:pt idx="13" formatCode="0">
                  <c:v>330.52868639999997</c:v>
                </c:pt>
                <c:pt idx="17" formatCode="0">
                  <c:v>0</c:v>
                </c:pt>
                <c:pt idx="18" formatCode="0">
                  <c:v>33.578063999999998</c:v>
                </c:pt>
                <c:pt idx="19" formatCode="0">
                  <c:v>177.96373919999999</c:v>
                </c:pt>
                <c:pt idx="22" formatCode="0">
                  <c:v>163.75763519999998</c:v>
                </c:pt>
                <c:pt idx="25" formatCode="0">
                  <c:v>292.55964479999989</c:v>
                </c:pt>
                <c:pt idx="28" formatCode="0">
                  <c:v>300.39452639999996</c:v>
                </c:pt>
                <c:pt idx="31" formatCode="0">
                  <c:v>204.051312</c:v>
                </c:pt>
                <c:pt idx="33" formatCode="0">
                  <c:v>226.60888320000001</c:v>
                </c:pt>
                <c:pt idx="35" formatCode="0">
                  <c:v>0</c:v>
                </c:pt>
                <c:pt idx="36" formatCode="0">
                  <c:v>130.1795712</c:v>
                </c:pt>
                <c:pt idx="38" formatCode="0">
                  <c:v>32.0283072</c:v>
                </c:pt>
                <c:pt idx="39" formatCode="0">
                  <c:v>71.288812800000002</c:v>
                </c:pt>
                <c:pt idx="41" formatCode="0">
                  <c:v>275.34012480000001</c:v>
                </c:pt>
                <c:pt idx="44" formatCode="0">
                  <c:v>228.15863999999999</c:v>
                </c:pt>
                <c:pt idx="46" formatCode="0">
                  <c:v>0</c:v>
                </c:pt>
                <c:pt idx="47" formatCode="0">
                  <c:v>225.14522399999998</c:v>
                </c:pt>
                <c:pt idx="49" formatCode="0">
                  <c:v>179.59959359999999</c:v>
                </c:pt>
                <c:pt idx="52" formatCode="0">
                  <c:v>172.53959040000001</c:v>
                </c:pt>
                <c:pt idx="54" formatCode="0">
                  <c:v>320.5413648</c:v>
                </c:pt>
                <c:pt idx="58" formatCode="0">
                  <c:v>293.59281599999997</c:v>
                </c:pt>
                <c:pt idx="62" formatCode="0">
                  <c:v>282.48622560000001</c:v>
                </c:pt>
                <c:pt idx="66" formatCode="0">
                  <c:v>107.4498048</c:v>
                </c:pt>
                <c:pt idx="67" formatCode="0">
                  <c:v>190.53398879999997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161.00251200000002</c:v>
                </c:pt>
                <c:pt idx="73" formatCode="0">
                  <c:v>217.22424480000001</c:v>
                </c:pt>
                <c:pt idx="77" formatCode="0">
                  <c:v>293.93720639999998</c:v>
                </c:pt>
                <c:pt idx="80" formatCode="0">
                  <c:v>0</c:v>
                </c:pt>
                <c:pt idx="81" formatCode="0">
                  <c:v>280.3337856</c:v>
                </c:pt>
                <c:pt idx="84" formatCode="0">
                  <c:v>253.64352959999999</c:v>
                </c:pt>
                <c:pt idx="87" formatCode="0">
                  <c:v>284.72476319999998</c:v>
                </c:pt>
                <c:pt idx="91" formatCode="0">
                  <c:v>271.29353759999992</c:v>
                </c:pt>
                <c:pt idx="94" formatCode="0">
                  <c:v>289.54622879999999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20.8356192</c:v>
                </c:pt>
                <c:pt idx="100" formatCode="0">
                  <c:v>51.658560000000001</c:v>
                </c:pt>
                <c:pt idx="101" formatCode="0">
                  <c:v>213.17765759999997</c:v>
                </c:pt>
                <c:pt idx="104" formatCode="0">
                  <c:v>274.9957344</c:v>
                </c:pt>
                <c:pt idx="108" formatCode="0">
                  <c:v>236.2518144</c:v>
                </c:pt>
                <c:pt idx="111" formatCode="0">
                  <c:v>189.41471999999999</c:v>
                </c:pt>
                <c:pt idx="113" formatCode="0">
                  <c:v>0</c:v>
                </c:pt>
                <c:pt idx="114" formatCode="0">
                  <c:v>61.990271999999997</c:v>
                </c:pt>
                <c:pt idx="115" formatCode="0">
                  <c:v>141.45835679999999</c:v>
                </c:pt>
                <c:pt idx="117" formatCode="0">
                  <c:v>169.35397919999997</c:v>
                </c:pt>
                <c:pt idx="120" formatCode="0">
                  <c:v>334.05868800000002</c:v>
                </c:pt>
                <c:pt idx="122" formatCode="0">
                  <c:v>26.173670399999999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41.326847999999998</c:v>
                </c:pt>
                <c:pt idx="127" formatCode="0">
                  <c:v>276.80378399999995</c:v>
                </c:pt>
                <c:pt idx="130" formatCode="0">
                  <c:v>289.287936</c:v>
                </c:pt>
                <c:pt idx="132" formatCode="0">
                  <c:v>263.20036319999997</c:v>
                </c:pt>
                <c:pt idx="135" formatCode="0">
                  <c:v>295.74525600000004</c:v>
                </c:pt>
                <c:pt idx="138" formatCode="0">
                  <c:v>182.87130239999999</c:v>
                </c:pt>
                <c:pt idx="140" formatCode="0">
                  <c:v>252.95474879999998</c:v>
                </c:pt>
                <c:pt idx="142" formatCode="0">
                  <c:v>191.48106240000001</c:v>
                </c:pt>
                <c:pt idx="144" formatCode="0">
                  <c:v>214.0386336</c:v>
                </c:pt>
                <c:pt idx="146" formatCode="0">
                  <c:v>279.04232160000004</c:v>
                </c:pt>
                <c:pt idx="149" formatCode="0">
                  <c:v>392.17456800000002</c:v>
                </c:pt>
                <c:pt idx="153" formatCode="0">
                  <c:v>300.82501439999999</c:v>
                </c:pt>
                <c:pt idx="157" formatCode="0">
                  <c:v>284.46647039999993</c:v>
                </c:pt>
                <c:pt idx="160" formatCode="0">
                  <c:v>241.84815839999999</c:v>
                </c:pt>
                <c:pt idx="162" formatCode="0">
                  <c:v>166.0822704</c:v>
                </c:pt>
                <c:pt idx="164" formatCode="0">
                  <c:v>179.42739840000002</c:v>
                </c:pt>
                <c:pt idx="166" formatCode="0">
                  <c:v>71.03052000000001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172.36739519999998</c:v>
                </c:pt>
                <c:pt idx="173" formatCode="0">
                  <c:v>224.88693119999999</c:v>
                </c:pt>
                <c:pt idx="176" formatCode="0">
                  <c:v>169.78446719999999</c:v>
                </c:pt>
                <c:pt idx="178" formatCode="0">
                  <c:v>231.34425120000003</c:v>
                </c:pt>
                <c:pt idx="181" formatCode="0">
                  <c:v>234.27156959999999</c:v>
                </c:pt>
                <c:pt idx="185" formatCode="0">
                  <c:v>372.45821760000001</c:v>
                </c:pt>
                <c:pt idx="188" formatCode="0">
                  <c:v>185.0237424</c:v>
                </c:pt>
                <c:pt idx="191" formatCode="0">
                  <c:v>201.12399360000001</c:v>
                </c:pt>
                <c:pt idx="193" formatCode="0">
                  <c:v>246.49742879999999</c:v>
                </c:pt>
                <c:pt idx="196" formatCode="0">
                  <c:v>286.70500799999996</c:v>
                </c:pt>
                <c:pt idx="200" formatCode="0">
                  <c:v>278.43963839999998</c:v>
                </c:pt>
                <c:pt idx="205" formatCode="0">
                  <c:v>262.25328959999996</c:v>
                </c:pt>
                <c:pt idx="210" formatCode="0">
                  <c:v>196.38862560000001</c:v>
                </c:pt>
                <c:pt idx="212" formatCode="0">
                  <c:v>0</c:v>
                </c:pt>
                <c:pt idx="213" formatCode="0">
                  <c:v>83.51467199999999</c:v>
                </c:pt>
                <c:pt idx="215" formatCode="0">
                  <c:v>0</c:v>
                </c:pt>
                <c:pt idx="216" formatCode="0">
                  <c:v>292.04305919999996</c:v>
                </c:pt>
                <c:pt idx="220" formatCode="0">
                  <c:v>263.3725584</c:v>
                </c:pt>
                <c:pt idx="224" formatCode="0">
                  <c:v>245.2059648</c:v>
                </c:pt>
                <c:pt idx="228" formatCode="0">
                  <c:v>300.3084288</c:v>
                </c:pt>
                <c:pt idx="233" formatCode="0">
                  <c:v>0</c:v>
                </c:pt>
                <c:pt idx="234" formatCode="0">
                  <c:v>157.21421759999998</c:v>
                </c:pt>
                <c:pt idx="236" formatCode="0">
                  <c:v>357.4772352</c:v>
                </c:pt>
                <c:pt idx="241" formatCode="0">
                  <c:v>278.95622400000002</c:v>
                </c:pt>
                <c:pt idx="245" formatCode="0">
                  <c:v>202.32936000000001</c:v>
                </c:pt>
                <c:pt idx="248" formatCode="0">
                  <c:v>317.269656</c:v>
                </c:pt>
                <c:pt idx="252" formatCode="0">
                  <c:v>196.6469184</c:v>
                </c:pt>
                <c:pt idx="255" formatCode="0">
                  <c:v>177.87764159999998</c:v>
                </c:pt>
                <c:pt idx="257" formatCode="0">
                  <c:v>99.442728000000002</c:v>
                </c:pt>
                <c:pt idx="258" formatCode="0">
                  <c:v>271.29353759999998</c:v>
                </c:pt>
                <c:pt idx="261" formatCode="0">
                  <c:v>281.71134719999998</c:v>
                </c:pt>
                <c:pt idx="265" formatCode="0">
                  <c:v>282.83061599999996</c:v>
                </c:pt>
                <c:pt idx="269" formatCode="0">
                  <c:v>297.897696</c:v>
                </c:pt>
                <c:pt idx="273" formatCode="0">
                  <c:v>282.400128</c:v>
                </c:pt>
                <c:pt idx="276" formatCode="0">
                  <c:v>297.55330559999993</c:v>
                </c:pt>
                <c:pt idx="277" formatCode="0">
                  <c:v>180.71886240000001</c:v>
                </c:pt>
                <c:pt idx="279" formatCode="0">
                  <c:v>184.93764480000002</c:v>
                </c:pt>
                <c:pt idx="282" formatCode="0">
                  <c:v>289.8906192</c:v>
                </c:pt>
                <c:pt idx="286" formatCode="0">
                  <c:v>287.04939839999997</c:v>
                </c:pt>
                <c:pt idx="290" formatCode="0">
                  <c:v>317.18355839999998</c:v>
                </c:pt>
                <c:pt idx="294" formatCode="0">
                  <c:v>336.641616</c:v>
                </c:pt>
                <c:pt idx="298" formatCode="0">
                  <c:v>266.12768159999996</c:v>
                </c:pt>
                <c:pt idx="301" formatCode="0">
                  <c:v>292.73184000000003</c:v>
                </c:pt>
                <c:pt idx="303" formatCode="0">
                  <c:v>42.015628800000002</c:v>
                </c:pt>
                <c:pt idx="304" formatCode="0">
                  <c:v>0</c:v>
                </c:pt>
                <c:pt idx="305" formatCode="0">
                  <c:v>199.22984639999999</c:v>
                </c:pt>
                <c:pt idx="309" formatCode="0">
                  <c:v>277.40646720000007</c:v>
                </c:pt>
                <c:pt idx="313" formatCode="0">
                  <c:v>335.26405439999996</c:v>
                </c:pt>
                <c:pt idx="318" formatCode="0">
                  <c:v>232.63571520000002</c:v>
                </c:pt>
                <c:pt idx="322" formatCode="0">
                  <c:v>136.98128159999999</c:v>
                </c:pt>
                <c:pt idx="323" formatCode="0">
                  <c:v>17.822203200000001</c:v>
                </c:pt>
                <c:pt idx="324" formatCode="0">
                  <c:v>0</c:v>
                </c:pt>
                <c:pt idx="325" formatCode="0">
                  <c:v>287.22159360000001</c:v>
                </c:pt>
                <c:pt idx="330" formatCode="0">
                  <c:v>233.32449600000001</c:v>
                </c:pt>
                <c:pt idx="334" formatCode="0">
                  <c:v>289.02964320000001</c:v>
                </c:pt>
                <c:pt idx="339" formatCode="0">
                  <c:v>195.09716159999999</c:v>
                </c:pt>
                <c:pt idx="342" formatCode="0">
                  <c:v>133.45128</c:v>
                </c:pt>
                <c:pt idx="344" formatCode="0">
                  <c:v>273.87646560000002</c:v>
                </c:pt>
                <c:pt idx="348" formatCode="0">
                  <c:v>282.22793279999996</c:v>
                </c:pt>
                <c:pt idx="352" formatCode="0">
                  <c:v>258.12060480000002</c:v>
                </c:pt>
                <c:pt idx="357" formatCode="0">
                  <c:v>278.43963839999998</c:v>
                </c:pt>
                <c:pt idx="361" formatCode="0">
                  <c:v>245.55035519999998</c:v>
                </c:pt>
                <c:pt idx="365" formatCode="0">
                  <c:v>227.46985919999997</c:v>
                </c:pt>
                <c:pt idx="368" formatCode="0">
                  <c:v>280.85037119999998</c:v>
                </c:pt>
                <c:pt idx="370" formatCode="0">
                  <c:v>260.9618256</c:v>
                </c:pt>
                <c:pt idx="374" formatCode="0">
                  <c:v>269.82987839999998</c:v>
                </c:pt>
                <c:pt idx="378" formatCode="0">
                  <c:v>270.43256159999999</c:v>
                </c:pt>
                <c:pt idx="382" formatCode="0">
                  <c:v>287.99647199999998</c:v>
                </c:pt>
                <c:pt idx="386" formatCode="0">
                  <c:v>245.37816000000001</c:v>
                </c:pt>
                <c:pt idx="390" formatCode="0">
                  <c:v>242.88132960000002</c:v>
                </c:pt>
                <c:pt idx="392" formatCode="0">
                  <c:v>176.32788479999999</c:v>
                </c:pt>
                <c:pt idx="394" formatCode="0">
                  <c:v>268.96890239999993</c:v>
                </c:pt>
                <c:pt idx="397" formatCode="0">
                  <c:v>285.58573919999998</c:v>
                </c:pt>
                <c:pt idx="401" formatCode="0">
                  <c:v>262.59767999999997</c:v>
                </c:pt>
                <c:pt idx="405" formatCode="0">
                  <c:v>237.62937600000001</c:v>
                </c:pt>
                <c:pt idx="409" formatCode="0">
                  <c:v>255.02109119999997</c:v>
                </c:pt>
                <c:pt idx="412" formatCode="0">
                  <c:v>289.80452159999993</c:v>
                </c:pt>
                <c:pt idx="416" formatCode="0">
                  <c:v>165.30739199999999</c:v>
                </c:pt>
                <c:pt idx="418" formatCode="0">
                  <c:v>253.72962719999998</c:v>
                </c:pt>
                <c:pt idx="422" formatCode="0">
                  <c:v>315.54770400000001</c:v>
                </c:pt>
                <c:pt idx="427" formatCode="0">
                  <c:v>273.96256320000003</c:v>
                </c:pt>
                <c:pt idx="431" formatCode="0">
                  <c:v>280.24768799999998</c:v>
                </c:pt>
                <c:pt idx="436" formatCode="0">
                  <c:v>244.34498880000001</c:v>
                </c:pt>
                <c:pt idx="441" formatCode="0">
                  <c:v>238.66254719999998</c:v>
                </c:pt>
                <c:pt idx="445" formatCode="0">
                  <c:v>109.51614720000001</c:v>
                </c:pt>
                <c:pt idx="447" formatCode="0">
                  <c:v>265.18060800000001</c:v>
                </c:pt>
                <c:pt idx="450" formatCode="0">
                  <c:v>265.69719359999999</c:v>
                </c:pt>
                <c:pt idx="454" formatCode="0">
                  <c:v>235.47693599999999</c:v>
                </c:pt>
                <c:pt idx="458" formatCode="0">
                  <c:v>295.40086559999997</c:v>
                </c:pt>
                <c:pt idx="462" formatCode="0">
                  <c:v>230.65547040000001</c:v>
                </c:pt>
                <c:pt idx="465" formatCode="0">
                  <c:v>101.595168</c:v>
                </c:pt>
                <c:pt idx="466" formatCode="0">
                  <c:v>111.06590399999999</c:v>
                </c:pt>
                <c:pt idx="467" formatCode="0">
                  <c:v>188.2954512</c:v>
                </c:pt>
                <c:pt idx="470" formatCode="0">
                  <c:v>298.58647679999996</c:v>
                </c:pt>
                <c:pt idx="474" formatCode="0">
                  <c:v>227.12546879999999</c:v>
                </c:pt>
                <c:pt idx="477" formatCode="0">
                  <c:v>300.48062399999998</c:v>
                </c:pt>
                <c:pt idx="480" formatCode="0">
                  <c:v>272.75719679999997</c:v>
                </c:pt>
                <c:pt idx="483" formatCode="0">
                  <c:v>0</c:v>
                </c:pt>
                <c:pt idx="484" formatCode="0">
                  <c:v>284.20817759999994</c:v>
                </c:pt>
                <c:pt idx="486" formatCode="0">
                  <c:v>193.97789280000001</c:v>
                </c:pt>
                <c:pt idx="489" formatCode="0">
                  <c:v>281.36695680000003</c:v>
                </c:pt>
                <c:pt idx="492" formatCode="0">
                  <c:v>195.61374720000001</c:v>
                </c:pt>
                <c:pt idx="495" formatCode="0">
                  <c:v>180.80495999999997</c:v>
                </c:pt>
                <c:pt idx="496" formatCode="0">
                  <c:v>288.25476479999992</c:v>
                </c:pt>
                <c:pt idx="498" formatCode="0">
                  <c:v>0</c:v>
                </c:pt>
                <c:pt idx="499" formatCode="0">
                  <c:v>251.92157760000001</c:v>
                </c:pt>
                <c:pt idx="501" formatCode="0">
                  <c:v>195.87204000000003</c:v>
                </c:pt>
                <c:pt idx="504" formatCode="0">
                  <c:v>366.60358079999992</c:v>
                </c:pt>
                <c:pt idx="507" formatCode="0">
                  <c:v>264.40572959999997</c:v>
                </c:pt>
                <c:pt idx="509" formatCode="0">
                  <c:v>89.111015999999978</c:v>
                </c:pt>
                <c:pt idx="510" formatCode="0">
                  <c:v>0</c:v>
                </c:pt>
                <c:pt idx="511" formatCode="0">
                  <c:v>0</c:v>
                </c:pt>
                <c:pt idx="512" formatCode="0">
                  <c:v>259.92865440000003</c:v>
                </c:pt>
                <c:pt idx="515" formatCode="0">
                  <c:v>298.24208640000001</c:v>
                </c:pt>
                <c:pt idx="518" formatCode="0">
                  <c:v>293.24842560000002</c:v>
                </c:pt>
                <c:pt idx="522" formatCode="0">
                  <c:v>173.48666400000002</c:v>
                </c:pt>
                <c:pt idx="524" formatCode="0">
                  <c:v>245.6364528</c:v>
                </c:pt>
                <c:pt idx="528" formatCode="0">
                  <c:v>285.84403199999997</c:v>
                </c:pt>
                <c:pt idx="531" formatCode="0">
                  <c:v>0</c:v>
                </c:pt>
                <c:pt idx="532" formatCode="0">
                  <c:v>239.09303519999997</c:v>
                </c:pt>
                <c:pt idx="534" formatCode="0">
                  <c:v>192.42813599999999</c:v>
                </c:pt>
                <c:pt idx="537" formatCode="0">
                  <c:v>247.7027952</c:v>
                </c:pt>
                <c:pt idx="541" formatCode="0">
                  <c:v>214.64131679999997</c:v>
                </c:pt>
                <c:pt idx="544" formatCode="0">
                  <c:v>292.90403519999995</c:v>
                </c:pt>
                <c:pt idx="548" formatCode="0">
                  <c:v>213.52204799999998</c:v>
                </c:pt>
                <c:pt idx="549" formatCode="0">
                  <c:v>0</c:v>
                </c:pt>
                <c:pt idx="550" formatCode="0">
                  <c:v>75.335399999999993</c:v>
                </c:pt>
                <c:pt idx="551" formatCode="0">
                  <c:v>275.34012479999996</c:v>
                </c:pt>
                <c:pt idx="555" formatCode="0">
                  <c:v>264.92231519999996</c:v>
                </c:pt>
                <c:pt idx="558" formatCode="0">
                  <c:v>286.79110559999998</c:v>
                </c:pt>
                <c:pt idx="562" formatCode="0">
                  <c:v>300.48062399999992</c:v>
                </c:pt>
                <c:pt idx="566" formatCode="0">
                  <c:v>241.50376800000001</c:v>
                </c:pt>
                <c:pt idx="569" formatCode="0">
                  <c:v>276.11500319999999</c:v>
                </c:pt>
                <c:pt idx="574" formatCode="0">
                  <c:v>194.49447840000002</c:v>
                </c:pt>
                <c:pt idx="577" formatCode="0">
                  <c:v>264.31963200000001</c:v>
                </c:pt>
                <c:pt idx="581" formatCode="0">
                  <c:v>242.27864639999999</c:v>
                </c:pt>
                <c:pt idx="585" formatCode="0">
                  <c:v>290.83769280000001</c:v>
                </c:pt>
                <c:pt idx="588" formatCode="0">
                  <c:v>275.8567104</c:v>
                </c:pt>
                <c:pt idx="593" formatCode="0">
                  <c:v>178.04983679999998</c:v>
                </c:pt>
                <c:pt idx="596" formatCode="0">
                  <c:v>278.09524799999997</c:v>
                </c:pt>
                <c:pt idx="599" formatCode="0">
                  <c:v>242.02035359999994</c:v>
                </c:pt>
                <c:pt idx="601" formatCode="0">
                  <c:v>297.03672</c:v>
                </c:pt>
                <c:pt idx="604" formatCode="0">
                  <c:v>265.52499840000002</c:v>
                </c:pt>
                <c:pt idx="607" formatCode="0">
                  <c:v>290.57939999999996</c:v>
                </c:pt>
                <c:pt idx="611" formatCode="0">
                  <c:v>281.10866399999998</c:v>
                </c:pt>
                <c:pt idx="616" formatCode="0">
                  <c:v>330.7008816</c:v>
                </c:pt>
                <c:pt idx="620" formatCode="0">
                  <c:v>227.12546880000002</c:v>
                </c:pt>
                <c:pt idx="623" formatCode="0">
                  <c:v>208.18399679999996</c:v>
                </c:pt>
                <c:pt idx="624" formatCode="0">
                  <c:v>288.68525279999994</c:v>
                </c:pt>
                <c:pt idx="628" formatCode="0">
                  <c:v>279.1284192</c:v>
                </c:pt>
                <c:pt idx="631" formatCode="0">
                  <c:v>289.8906192</c:v>
                </c:pt>
                <c:pt idx="634" formatCode="0">
                  <c:v>256.4847504</c:v>
                </c:pt>
                <c:pt idx="638" formatCode="0">
                  <c:v>265.09451039999999</c:v>
                </c:pt>
                <c:pt idx="642" formatCode="0">
                  <c:v>230.65547040000001</c:v>
                </c:pt>
                <c:pt idx="644" formatCode="0">
                  <c:v>194.6666736</c:v>
                </c:pt>
                <c:pt idx="646" formatCode="0">
                  <c:v>261.65060640000002</c:v>
                </c:pt>
                <c:pt idx="649" formatCode="0">
                  <c:v>305.73257760000001</c:v>
                </c:pt>
                <c:pt idx="653" formatCode="0">
                  <c:v>228.67522559999998</c:v>
                </c:pt>
                <c:pt idx="657" formatCode="0">
                  <c:v>272.06841599999996</c:v>
                </c:pt>
                <c:pt idx="661" formatCode="0">
                  <c:v>279.47280960000001</c:v>
                </c:pt>
                <c:pt idx="664" formatCode="0">
                  <c:v>132.590304</c:v>
                </c:pt>
                <c:pt idx="665" formatCode="0">
                  <c:v>149.03494560000001</c:v>
                </c:pt>
                <c:pt idx="667" formatCode="0">
                  <c:v>251.40499199999999</c:v>
                </c:pt>
                <c:pt idx="670" formatCode="0">
                  <c:v>284.46647039999999</c:v>
                </c:pt>
                <c:pt idx="673" formatCode="0">
                  <c:v>304.52721120000001</c:v>
                </c:pt>
                <c:pt idx="677" formatCode="0">
                  <c:v>247.2723072</c:v>
                </c:pt>
                <c:pt idx="680" formatCode="0">
                  <c:v>236.85449760000003</c:v>
                </c:pt>
                <c:pt idx="682" formatCode="0">
                  <c:v>183.818376</c:v>
                </c:pt>
                <c:pt idx="683" formatCode="0">
                  <c:v>56.652220799999988</c:v>
                </c:pt>
                <c:pt idx="684" formatCode="0">
                  <c:v>203.190336</c:v>
                </c:pt>
                <c:pt idx="688" formatCode="0">
                  <c:v>285.58573919999998</c:v>
                </c:pt>
                <c:pt idx="692" formatCode="0">
                  <c:v>244.0005984</c:v>
                </c:pt>
                <c:pt idx="695" formatCode="0">
                  <c:v>302.46086879999996</c:v>
                </c:pt>
                <c:pt idx="699" formatCode="0">
                  <c:v>281.02256639999996</c:v>
                </c:pt>
                <c:pt idx="702" formatCode="0">
                  <c:v>172.7978832</c:v>
                </c:pt>
                <c:pt idx="704" formatCode="0">
                  <c:v>143.26640639999999</c:v>
                </c:pt>
                <c:pt idx="706" formatCode="0">
                  <c:v>251.06060159999998</c:v>
                </c:pt>
                <c:pt idx="710" formatCode="0">
                  <c:v>248.9081616</c:v>
                </c:pt>
                <c:pt idx="714" formatCode="0">
                  <c:v>278.61183359999995</c:v>
                </c:pt>
                <c:pt idx="718" formatCode="0">
                  <c:v>261.47841120000004</c:v>
                </c:pt>
                <c:pt idx="722" formatCode="0">
                  <c:v>298.32818399999996</c:v>
                </c:pt>
                <c:pt idx="726" formatCode="0">
                  <c:v>209.21716800000002</c:v>
                </c:pt>
                <c:pt idx="728" formatCode="0">
                  <c:v>25.312694400000005</c:v>
                </c:pt>
                <c:pt idx="729" formatCode="0">
                  <c:v>180.80495999999999</c:v>
                </c:pt>
                <c:pt idx="732" formatCode="0">
                  <c:v>263.11426560000001</c:v>
                </c:pt>
                <c:pt idx="736" formatCode="0">
                  <c:v>299.01696480000004</c:v>
                </c:pt>
                <c:pt idx="740" formatCode="0">
                  <c:v>265.52499840000002</c:v>
                </c:pt>
                <c:pt idx="744" formatCode="0">
                  <c:v>277.0620768</c:v>
                </c:pt>
                <c:pt idx="748" formatCode="0">
                  <c:v>0</c:v>
                </c:pt>
                <c:pt idx="749" formatCode="0">
                  <c:v>0</c:v>
                </c:pt>
                <c:pt idx="750" formatCode="0">
                  <c:v>193.37520960000001</c:v>
                </c:pt>
                <c:pt idx="754" formatCode="0">
                  <c:v>297.20891519999998</c:v>
                </c:pt>
                <c:pt idx="758" formatCode="0">
                  <c:v>296.69232959999999</c:v>
                </c:pt>
                <c:pt idx="762" formatCode="0">
                  <c:v>286.53281279999999</c:v>
                </c:pt>
                <c:pt idx="767" formatCode="0">
                  <c:v>181.32154560000004</c:v>
                </c:pt>
                <c:pt idx="768" formatCode="0">
                  <c:v>0</c:v>
                </c:pt>
                <c:pt idx="769" formatCode="0">
                  <c:v>43.220995200000004</c:v>
                </c:pt>
                <c:pt idx="771" formatCode="0">
                  <c:v>279.81719999999996</c:v>
                </c:pt>
                <c:pt idx="775" formatCode="0">
                  <c:v>300.73891680000003</c:v>
                </c:pt>
                <c:pt idx="778" formatCode="0">
                  <c:v>236.59620479999998</c:v>
                </c:pt>
                <c:pt idx="781" formatCode="0">
                  <c:v>292.04305920000002</c:v>
                </c:pt>
                <c:pt idx="784" formatCode="0">
                  <c:v>289.02964320000001</c:v>
                </c:pt>
                <c:pt idx="787" formatCode="0">
                  <c:v>122.94737279999998</c:v>
                </c:pt>
                <c:pt idx="788" formatCode="0">
                  <c:v>52.6917312</c:v>
                </c:pt>
                <c:pt idx="790" formatCode="0">
                  <c:v>282.22793279999996</c:v>
                </c:pt>
                <c:pt idx="794" formatCode="0">
                  <c:v>247.4445024</c:v>
                </c:pt>
                <c:pt idx="798" formatCode="0">
                  <c:v>246.41133119999998</c:v>
                </c:pt>
                <c:pt idx="801" formatCode="0">
                  <c:v>298.58647680000001</c:v>
                </c:pt>
                <c:pt idx="806" formatCode="0">
                  <c:v>240.12620639999997</c:v>
                </c:pt>
                <c:pt idx="809" formatCode="0">
                  <c:v>0</c:v>
                </c:pt>
                <c:pt idx="810" formatCode="0">
                  <c:v>133.45128</c:v>
                </c:pt>
                <c:pt idx="812" formatCode="0">
                  <c:v>108.052488</c:v>
                </c:pt>
                <c:pt idx="815" formatCode="0">
                  <c:v>86.958575999999994</c:v>
                </c:pt>
                <c:pt idx="818" formatCode="0">
                  <c:v>241.41767040000002</c:v>
                </c:pt>
                <c:pt idx="822" formatCode="0">
                  <c:v>248.99425919999999</c:v>
                </c:pt>
                <c:pt idx="826" formatCode="0">
                  <c:v>284.63866559999997</c:v>
                </c:pt>
                <c:pt idx="831" formatCode="0">
                  <c:v>0</c:v>
                </c:pt>
                <c:pt idx="832" formatCode="0">
                  <c:v>93.613059504000006</c:v>
                </c:pt>
                <c:pt idx="833" formatCode="0">
                  <c:v>118.5563952</c:v>
                </c:pt>
                <c:pt idx="837" formatCode="0">
                  <c:v>186.4874016</c:v>
                </c:pt>
                <c:pt idx="842" formatCode="0">
                  <c:v>285.75793440000001</c:v>
                </c:pt>
                <c:pt idx="849" formatCode="0">
                  <c:v>279.30061439999997</c:v>
                </c:pt>
                <c:pt idx="855" formatCode="0">
                  <c:v>94.53516479999999</c:v>
                </c:pt>
                <c:pt idx="856" formatCode="0">
                  <c:v>0</c:v>
                </c:pt>
                <c:pt idx="857" formatCode="0">
                  <c:v>63.281735999999995</c:v>
                </c:pt>
                <c:pt idx="858" formatCode="0">
                  <c:v>0</c:v>
                </c:pt>
                <c:pt idx="859" formatCode="0">
                  <c:v>237.4571808</c:v>
                </c:pt>
                <c:pt idx="862" formatCode="0">
                  <c:v>245.80864799999998</c:v>
                </c:pt>
                <c:pt idx="866" formatCode="0">
                  <c:v>317.52794879999999</c:v>
                </c:pt>
                <c:pt idx="869" formatCode="0">
                  <c:v>253.12694399999995</c:v>
                </c:pt>
                <c:pt idx="870" formatCode="0">
                  <c:v>0</c:v>
                </c:pt>
                <c:pt idx="871" formatCode="0">
                  <c:v>34.439039999999999</c:v>
                </c:pt>
                <c:pt idx="872" formatCode="0">
                  <c:v>227.03937120000001</c:v>
                </c:pt>
                <c:pt idx="877" formatCode="0">
                  <c:v>298.84476960000001</c:v>
                </c:pt>
                <c:pt idx="883" formatCode="0">
                  <c:v>289.02964320000001</c:v>
                </c:pt>
                <c:pt idx="889" formatCode="0">
                  <c:v>171.33422400000001</c:v>
                </c:pt>
                <c:pt idx="891" formatCode="0">
                  <c:v>0</c:v>
                </c:pt>
                <c:pt idx="892" formatCode="0">
                  <c:v>0</c:v>
                </c:pt>
                <c:pt idx="893" formatCode="0">
                  <c:v>15.928055999999998</c:v>
                </c:pt>
                <c:pt idx="894" formatCode="0">
                  <c:v>152.56494719999998</c:v>
                </c:pt>
                <c:pt idx="898" formatCode="0">
                  <c:v>277.40646720000007</c:v>
                </c:pt>
                <c:pt idx="902" formatCode="0">
                  <c:v>281.02256640000002</c:v>
                </c:pt>
                <c:pt idx="908" formatCode="0">
                  <c:v>245.80864800000001</c:v>
                </c:pt>
                <c:pt idx="912" formatCode="0">
                  <c:v>176.32788479999999</c:v>
                </c:pt>
                <c:pt idx="913" formatCode="0">
                  <c:v>0</c:v>
                </c:pt>
                <c:pt idx="914" formatCode="0">
                  <c:v>41.326847999999998</c:v>
                </c:pt>
                <c:pt idx="915" formatCode="0">
                  <c:v>161.51909760000001</c:v>
                </c:pt>
                <c:pt idx="917" formatCode="0">
                  <c:v>175.12251840000002</c:v>
                </c:pt>
                <c:pt idx="921" formatCode="0">
                  <c:v>280.72983455999997</c:v>
                </c:pt>
                <c:pt idx="926" formatCode="0">
                  <c:v>294.45379200000002</c:v>
                </c:pt>
                <c:pt idx="931" formatCode="0">
                  <c:v>0</c:v>
                </c:pt>
                <c:pt idx="932" formatCode="0">
                  <c:v>0</c:v>
                </c:pt>
                <c:pt idx="933" formatCode="0">
                  <c:v>101.9395584</c:v>
                </c:pt>
                <c:pt idx="934" formatCode="0">
                  <c:v>291.09598560000001</c:v>
                </c:pt>
                <c:pt idx="939" formatCode="0">
                  <c:v>292.64574240000002</c:v>
                </c:pt>
                <c:pt idx="943" formatCode="0">
                  <c:v>253.12694399999998</c:v>
                </c:pt>
                <c:pt idx="947" formatCode="0">
                  <c:v>245.4642576</c:v>
                </c:pt>
                <c:pt idx="950" formatCode="0">
                  <c:v>146.36591999999999</c:v>
                </c:pt>
                <c:pt idx="951" formatCode="0">
                  <c:v>0</c:v>
                </c:pt>
                <c:pt idx="952" formatCode="0">
                  <c:v>0</c:v>
                </c:pt>
                <c:pt idx="953" formatCode="0">
                  <c:v>0</c:v>
                </c:pt>
                <c:pt idx="954" formatCode="0">
                  <c:v>208.7005824</c:v>
                </c:pt>
                <c:pt idx="956" formatCode="0">
                  <c:v>286.87720319999994</c:v>
                </c:pt>
                <c:pt idx="960" formatCode="0">
                  <c:v>279.47280960000001</c:v>
                </c:pt>
                <c:pt idx="963" formatCode="0">
                  <c:v>224.8008336</c:v>
                </c:pt>
                <c:pt idx="965" formatCode="0">
                  <c:v>0</c:v>
                </c:pt>
                <c:pt idx="966" formatCode="0">
                  <c:v>0</c:v>
                </c:pt>
                <c:pt idx="967" formatCode="0">
                  <c:v>82.567598400000008</c:v>
                </c:pt>
                <c:pt idx="969" formatCode="0">
                  <c:v>106.24443840000001</c:v>
                </c:pt>
                <c:pt idx="971" formatCode="0">
                  <c:v>183.64618079999997</c:v>
                </c:pt>
                <c:pt idx="974" formatCode="0">
                  <c:v>244.86157439999999</c:v>
                </c:pt>
                <c:pt idx="976" formatCode="0">
                  <c:v>302.54696639999997</c:v>
                </c:pt>
                <c:pt idx="981" formatCode="0">
                  <c:v>238.49035200000003</c:v>
                </c:pt>
                <c:pt idx="984" formatCode="0">
                  <c:v>235.82132639999998</c:v>
                </c:pt>
                <c:pt idx="986" formatCode="0">
                  <c:v>227.55595680000002</c:v>
                </c:pt>
                <c:pt idx="988" formatCode="0">
                  <c:v>296.26184160000003</c:v>
                </c:pt>
                <c:pt idx="992" formatCode="0">
                  <c:v>279.64500479999998</c:v>
                </c:pt>
                <c:pt idx="994" formatCode="0">
                  <c:v>288.85744800000003</c:v>
                </c:pt>
                <c:pt idx="998" formatCode="0">
                  <c:v>174.34764000000001</c:v>
                </c:pt>
                <c:pt idx="999" formatCode="0">
                  <c:v>0</c:v>
                </c:pt>
                <c:pt idx="1000" formatCode="0">
                  <c:v>0</c:v>
                </c:pt>
                <c:pt idx="1001" formatCode="0">
                  <c:v>0</c:v>
                </c:pt>
                <c:pt idx="1002" formatCode="0">
                  <c:v>0</c:v>
                </c:pt>
                <c:pt idx="1003" formatCode="0">
                  <c:v>0</c:v>
                </c:pt>
                <c:pt idx="1004" formatCode="0">
                  <c:v>0</c:v>
                </c:pt>
                <c:pt idx="1005" formatCode="0">
                  <c:v>249.85523520000001</c:v>
                </c:pt>
                <c:pt idx="1007" formatCode="0">
                  <c:v>0</c:v>
                </c:pt>
                <c:pt idx="1008" formatCode="0">
                  <c:v>0</c:v>
                </c:pt>
                <c:pt idx="1009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71-453E-9470-F9A8DAD15D67}"/>
            </c:ext>
          </c:extLst>
        </c:ser>
        <c:ser>
          <c:idx val="1"/>
          <c:order val="1"/>
          <c:tx>
            <c:strRef>
              <c:f>TAB.2!$M$3</c:f>
              <c:strCache>
                <c:ptCount val="1"/>
                <c:pt idx="0">
                  <c:v>Denní množství (BSK) (kg)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00B050"/>
              </a:solidFill>
            </c:spPr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TAB.2!$M$4:$M$1013</c:f>
              <c:numCache>
                <c:formatCode>General</c:formatCode>
                <c:ptCount val="1010"/>
                <c:pt idx="0" formatCode="0">
                  <c:v>110.30790845313399</c:v>
                </c:pt>
                <c:pt idx="2" formatCode="0">
                  <c:v>105.50545462909719</c:v>
                </c:pt>
                <c:pt idx="5" formatCode="0">
                  <c:v>173.58147533064982</c:v>
                </c:pt>
                <c:pt idx="9" formatCode="0">
                  <c:v>113.08045911443358</c:v>
                </c:pt>
                <c:pt idx="13" formatCode="0">
                  <c:v>190.06824979873488</c:v>
                </c:pt>
                <c:pt idx="17" formatCode="0">
                  <c:v>0</c:v>
                </c:pt>
                <c:pt idx="18" formatCode="0">
                  <c:v>19.308834962622193</c:v>
                </c:pt>
                <c:pt idx="19" formatCode="0">
                  <c:v>102.33682530189763</c:v>
                </c:pt>
                <c:pt idx="22" formatCode="0">
                  <c:v>94.167702817711316</c:v>
                </c:pt>
                <c:pt idx="25" formatCode="0">
                  <c:v>168.23441334100053</c:v>
                </c:pt>
                <c:pt idx="28" formatCode="0">
                  <c:v>172.7398081656124</c:v>
                </c:pt>
                <c:pt idx="31" formatCode="0">
                  <c:v>117.33830477285795</c:v>
                </c:pt>
                <c:pt idx="33" formatCode="0">
                  <c:v>130.30988108108107</c:v>
                </c:pt>
                <c:pt idx="35" formatCode="0">
                  <c:v>0</c:v>
                </c:pt>
                <c:pt idx="36" formatCode="0">
                  <c:v>74.85886785508913</c:v>
                </c:pt>
                <c:pt idx="38" formatCode="0">
                  <c:v>18.417657964347324</c:v>
                </c:pt>
                <c:pt idx="39" formatCode="0">
                  <c:v>40.99414192064404</c:v>
                </c:pt>
                <c:pt idx="41" formatCode="0">
                  <c:v>158.33244669350199</c:v>
                </c:pt>
                <c:pt idx="44" formatCode="0">
                  <c:v>131.20105807935593</c:v>
                </c:pt>
                <c:pt idx="46" formatCode="0">
                  <c:v>0</c:v>
                </c:pt>
                <c:pt idx="47" formatCode="0">
                  <c:v>129.46821391604368</c:v>
                </c:pt>
                <c:pt idx="49" formatCode="0">
                  <c:v>103.27751213341</c:v>
                </c:pt>
                <c:pt idx="52" formatCode="0">
                  <c:v>99.217705807935587</c:v>
                </c:pt>
                <c:pt idx="54" formatCode="0">
                  <c:v>184.32510914318573</c:v>
                </c:pt>
                <c:pt idx="58" formatCode="0">
                  <c:v>168.82853133985049</c:v>
                </c:pt>
                <c:pt idx="62" formatCode="0">
                  <c:v>162.44176285221391</c:v>
                </c:pt>
                <c:pt idx="66" formatCode="0">
                  <c:v>61.788271880391022</c:v>
                </c:pt>
                <c:pt idx="67" formatCode="0">
                  <c:v>109.56526095457158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92.58338815411156</c:v>
                </c:pt>
                <c:pt idx="73" formatCode="0">
                  <c:v>124.91330925819435</c:v>
                </c:pt>
                <c:pt idx="77" formatCode="0">
                  <c:v>169.02657067280043</c:v>
                </c:pt>
                <c:pt idx="80" formatCode="0">
                  <c:v>0</c:v>
                </c:pt>
                <c:pt idx="81" formatCode="0">
                  <c:v>161.20401702127657</c:v>
                </c:pt>
                <c:pt idx="84" formatCode="0">
                  <c:v>145.85596871765381</c:v>
                </c:pt>
                <c:pt idx="87" formatCode="0">
                  <c:v>163.72901851638869</c:v>
                </c:pt>
                <c:pt idx="91" formatCode="0">
                  <c:v>156.00548453133982</c:v>
                </c:pt>
                <c:pt idx="94" formatCode="0">
                  <c:v>166.50156917768831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11.981379643473259</c:v>
                </c:pt>
                <c:pt idx="100" formatCode="0">
                  <c:v>29.705899942495687</c:v>
                </c:pt>
                <c:pt idx="101" formatCode="0">
                  <c:v>122.5863470960322</c:v>
                </c:pt>
                <c:pt idx="104" formatCode="0">
                  <c:v>158.13440736055202</c:v>
                </c:pt>
                <c:pt idx="108" formatCode="0">
                  <c:v>135.85498240368025</c:v>
                </c:pt>
                <c:pt idx="111" formatCode="0">
                  <c:v>108.92163312248417</c:v>
                </c:pt>
                <c:pt idx="113" formatCode="0">
                  <c:v>0</c:v>
                </c:pt>
                <c:pt idx="114" formatCode="0">
                  <c:v>35.647079930994821</c:v>
                </c:pt>
                <c:pt idx="115" formatCode="0">
                  <c:v>81.344656009200676</c:v>
                </c:pt>
                <c:pt idx="117" formatCode="0">
                  <c:v>97.385841978148321</c:v>
                </c:pt>
                <c:pt idx="120" formatCode="0">
                  <c:v>192.09815296147212</c:v>
                </c:pt>
                <c:pt idx="122" formatCode="0">
                  <c:v>15.050989304197813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23.764719953996547</c:v>
                </c:pt>
                <c:pt idx="127" formatCode="0">
                  <c:v>159.17411385853939</c:v>
                </c:pt>
                <c:pt idx="130" formatCode="0">
                  <c:v>166.35303967797586</c:v>
                </c:pt>
                <c:pt idx="132" formatCode="0">
                  <c:v>151.35156020701552</c:v>
                </c:pt>
                <c:pt idx="135" formatCode="0">
                  <c:v>170.06627717078783</c:v>
                </c:pt>
                <c:pt idx="138" formatCode="0">
                  <c:v>105.15888579643472</c:v>
                </c:pt>
                <c:pt idx="140" formatCode="0">
                  <c:v>145.45989005175386</c:v>
                </c:pt>
                <c:pt idx="142" formatCode="0">
                  <c:v>110.10986912018402</c:v>
                </c:pt>
                <c:pt idx="144" formatCode="0">
                  <c:v>123.08144542840712</c:v>
                </c:pt>
                <c:pt idx="146" formatCode="0">
                  <c:v>160.46136952271419</c:v>
                </c:pt>
                <c:pt idx="149" formatCode="0">
                  <c:v>225.51729039677974</c:v>
                </c:pt>
                <c:pt idx="153" formatCode="0">
                  <c:v>172.98735733179987</c:v>
                </c:pt>
                <c:pt idx="157" formatCode="0">
                  <c:v>163.58048901667621</c:v>
                </c:pt>
                <c:pt idx="160" formatCode="0">
                  <c:v>139.07312156411729</c:v>
                </c:pt>
                <c:pt idx="162" formatCode="0">
                  <c:v>95.504468315123617</c:v>
                </c:pt>
                <c:pt idx="164" formatCode="0">
                  <c:v>103.17849246693501</c:v>
                </c:pt>
                <c:pt idx="166" formatCode="0">
                  <c:v>40.845612420931573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99.118686141460586</c:v>
                </c:pt>
                <c:pt idx="173" formatCode="0">
                  <c:v>129.31968441633123</c:v>
                </c:pt>
                <c:pt idx="176" formatCode="0">
                  <c:v>97.633391144335803</c:v>
                </c:pt>
                <c:pt idx="178" formatCode="0">
                  <c:v>133.03292190914317</c:v>
                </c:pt>
                <c:pt idx="181" formatCode="0">
                  <c:v>134.71625623921793</c:v>
                </c:pt>
                <c:pt idx="185" formatCode="0">
                  <c:v>214.17953858539386</c:v>
                </c:pt>
                <c:pt idx="188" formatCode="0">
                  <c:v>106.39663162737205</c:v>
                </c:pt>
                <c:pt idx="191" formatCode="0">
                  <c:v>115.65497044278321</c:v>
                </c:pt>
                <c:pt idx="193" formatCode="0">
                  <c:v>141.74665255894189</c:v>
                </c:pt>
                <c:pt idx="196" formatCode="0">
                  <c:v>164.86774468085105</c:v>
                </c:pt>
                <c:pt idx="200" formatCode="0">
                  <c:v>160.11480069005174</c:v>
                </c:pt>
                <c:pt idx="205" formatCode="0">
                  <c:v>150.80695204140309</c:v>
                </c:pt>
                <c:pt idx="210" formatCode="0">
                  <c:v>112.9319296147211</c:v>
                </c:pt>
                <c:pt idx="212" formatCode="0">
                  <c:v>0</c:v>
                </c:pt>
                <c:pt idx="213" formatCode="0">
                  <c:v>48.024538240368024</c:v>
                </c:pt>
                <c:pt idx="215" formatCode="0">
                  <c:v>0</c:v>
                </c:pt>
                <c:pt idx="216" formatCode="0">
                  <c:v>167.9373543415756</c:v>
                </c:pt>
                <c:pt idx="220" formatCode="0">
                  <c:v>151.45057987349048</c:v>
                </c:pt>
                <c:pt idx="224" formatCode="0">
                  <c:v>141.00400506037951</c:v>
                </c:pt>
                <c:pt idx="228" formatCode="0">
                  <c:v>172.69029833237491</c:v>
                </c:pt>
                <c:pt idx="233" formatCode="0">
                  <c:v>0</c:v>
                </c:pt>
                <c:pt idx="234" formatCode="0">
                  <c:v>90.404955491661866</c:v>
                </c:pt>
                <c:pt idx="236" formatCode="0">
                  <c:v>205.56482760207012</c:v>
                </c:pt>
                <c:pt idx="241" formatCode="0">
                  <c:v>160.4118596894767</c:v>
                </c:pt>
                <c:pt idx="245" formatCode="0">
                  <c:v>116.34810810810809</c:v>
                </c:pt>
                <c:pt idx="248" formatCode="0">
                  <c:v>182.443735480161</c:v>
                </c:pt>
                <c:pt idx="252" formatCode="0">
                  <c:v>113.08045911443358</c:v>
                </c:pt>
                <c:pt idx="255" formatCode="0">
                  <c:v>102.28731546866013</c:v>
                </c:pt>
                <c:pt idx="257" formatCode="0">
                  <c:v>57.183857389304194</c:v>
                </c:pt>
                <c:pt idx="258" formatCode="0">
                  <c:v>156.00548453133982</c:v>
                </c:pt>
                <c:pt idx="261" formatCode="0">
                  <c:v>161.99617435307647</c:v>
                </c:pt>
                <c:pt idx="265" formatCode="0">
                  <c:v>162.63980218516389</c:v>
                </c:pt>
                <c:pt idx="269" formatCode="0">
                  <c:v>171.30402300172511</c:v>
                </c:pt>
                <c:pt idx="273" formatCode="0">
                  <c:v>162.39225301897642</c:v>
                </c:pt>
                <c:pt idx="276" formatCode="0">
                  <c:v>171.10598366877511</c:v>
                </c:pt>
                <c:pt idx="277" formatCode="0">
                  <c:v>103.92113996549742</c:v>
                </c:pt>
                <c:pt idx="279" formatCode="0">
                  <c:v>106.34712179413457</c:v>
                </c:pt>
                <c:pt idx="282" formatCode="0">
                  <c:v>166.69960851063828</c:v>
                </c:pt>
                <c:pt idx="286" formatCode="0">
                  <c:v>165.06578401380102</c:v>
                </c:pt>
                <c:pt idx="290" formatCode="0">
                  <c:v>182.39422564692347</c:v>
                </c:pt>
                <c:pt idx="294" formatCode="0">
                  <c:v>193.58344795859688</c:v>
                </c:pt>
                <c:pt idx="298" formatCode="0">
                  <c:v>153.03489453709028</c:v>
                </c:pt>
                <c:pt idx="301" formatCode="0">
                  <c:v>168.33343300747555</c:v>
                </c:pt>
                <c:pt idx="303" formatCode="0">
                  <c:v>24.160798619896493</c:v>
                </c:pt>
                <c:pt idx="304" formatCode="0">
                  <c:v>0</c:v>
                </c:pt>
                <c:pt idx="305" formatCode="0">
                  <c:v>114.56575411155836</c:v>
                </c:pt>
                <c:pt idx="309" formatCode="0">
                  <c:v>159.52068269120184</c:v>
                </c:pt>
                <c:pt idx="313" formatCode="0">
                  <c:v>192.79129062679701</c:v>
                </c:pt>
                <c:pt idx="318" formatCode="0">
                  <c:v>133.77556940770558</c:v>
                </c:pt>
                <c:pt idx="322" formatCode="0">
                  <c:v>78.770144680851047</c:v>
                </c:pt>
                <c:pt idx="323" formatCode="0">
                  <c:v>10.248535480161012</c:v>
                </c:pt>
                <c:pt idx="324" formatCode="0">
                  <c:v>0</c:v>
                </c:pt>
                <c:pt idx="325" formatCode="0">
                  <c:v>165.16480368027601</c:v>
                </c:pt>
                <c:pt idx="330" formatCode="0">
                  <c:v>134.17164807360552</c:v>
                </c:pt>
                <c:pt idx="334" formatCode="0">
                  <c:v>166.20451017826338</c:v>
                </c:pt>
                <c:pt idx="339" formatCode="0">
                  <c:v>112.18928211615869</c:v>
                </c:pt>
                <c:pt idx="342" formatCode="0">
                  <c:v>76.740241518113848</c:v>
                </c:pt>
                <c:pt idx="344" formatCode="0">
                  <c:v>157.49077952846463</c:v>
                </c:pt>
                <c:pt idx="348" formatCode="0">
                  <c:v>162.29323335250143</c:v>
                </c:pt>
                <c:pt idx="352" formatCode="0">
                  <c:v>148.43048004600342</c:v>
                </c:pt>
                <c:pt idx="357" formatCode="0">
                  <c:v>160.11480069005177</c:v>
                </c:pt>
                <c:pt idx="361" formatCode="0">
                  <c:v>141.20204439332949</c:v>
                </c:pt>
                <c:pt idx="365" formatCode="0">
                  <c:v>130.80497941345598</c:v>
                </c:pt>
                <c:pt idx="368" formatCode="0">
                  <c:v>161.50107602070153</c:v>
                </c:pt>
                <c:pt idx="370" formatCode="0">
                  <c:v>150.06430454284069</c:v>
                </c:pt>
                <c:pt idx="374" formatCode="0">
                  <c:v>155.16381736630245</c:v>
                </c:pt>
                <c:pt idx="378" formatCode="0">
                  <c:v>155.51038619896491</c:v>
                </c:pt>
                <c:pt idx="382" formatCode="0">
                  <c:v>165.61039217941345</c:v>
                </c:pt>
                <c:pt idx="386" formatCode="0">
                  <c:v>141.1030247268545</c:v>
                </c:pt>
                <c:pt idx="390" formatCode="0">
                  <c:v>139.66723956296721</c:v>
                </c:pt>
                <c:pt idx="392" formatCode="0">
                  <c:v>101.39613847038528</c:v>
                </c:pt>
                <c:pt idx="394" formatCode="0">
                  <c:v>154.66871903392752</c:v>
                </c:pt>
                <c:pt idx="397" formatCode="0">
                  <c:v>164.22411684876363</c:v>
                </c:pt>
                <c:pt idx="401" formatCode="0">
                  <c:v>151.00499137435307</c:v>
                </c:pt>
                <c:pt idx="405" formatCode="0">
                  <c:v>136.64713973548015</c:v>
                </c:pt>
                <c:pt idx="409" formatCode="0">
                  <c:v>146.64812604945368</c:v>
                </c:pt>
                <c:pt idx="412" formatCode="0">
                  <c:v>166.65009867740076</c:v>
                </c:pt>
                <c:pt idx="416" formatCode="0">
                  <c:v>95.058879815986188</c:v>
                </c:pt>
                <c:pt idx="418" formatCode="0">
                  <c:v>145.9054785508913</c:v>
                </c:pt>
                <c:pt idx="422" formatCode="0">
                  <c:v>181.45353881541112</c:v>
                </c:pt>
                <c:pt idx="427" formatCode="0">
                  <c:v>157.54028936170215</c:v>
                </c:pt>
                <c:pt idx="431" formatCode="0">
                  <c:v>161.15450718803908</c:v>
                </c:pt>
                <c:pt idx="436" formatCode="0">
                  <c:v>140.50890672800458</c:v>
                </c:pt>
                <c:pt idx="441" formatCode="0">
                  <c:v>137.24125773433005</c:v>
                </c:pt>
                <c:pt idx="445" formatCode="0">
                  <c:v>62.976507878090857</c:v>
                </c:pt>
                <c:pt idx="447" formatCode="0">
                  <c:v>152.49028637147785</c:v>
                </c:pt>
                <c:pt idx="450" formatCode="0">
                  <c:v>152.78734537090281</c:v>
                </c:pt>
                <c:pt idx="454" formatCode="0">
                  <c:v>135.40939390454284</c:v>
                </c:pt>
                <c:pt idx="458" formatCode="0">
                  <c:v>169.86823783783782</c:v>
                </c:pt>
                <c:pt idx="462" formatCode="0">
                  <c:v>132.63684324324325</c:v>
                </c:pt>
                <c:pt idx="465" formatCode="0">
                  <c:v>58.421603220241515</c:v>
                </c:pt>
                <c:pt idx="466" formatCode="0">
                  <c:v>63.867684876365715</c:v>
                </c:pt>
                <c:pt idx="467" formatCode="0">
                  <c:v>108.27800529039678</c:v>
                </c:pt>
                <c:pt idx="470" formatCode="0">
                  <c:v>171.70010166762506</c:v>
                </c:pt>
                <c:pt idx="474" formatCode="0">
                  <c:v>130.60694008050601</c:v>
                </c:pt>
                <c:pt idx="477" formatCode="0">
                  <c:v>172.7893179988499</c:v>
                </c:pt>
                <c:pt idx="480" formatCode="0">
                  <c:v>156.84715169637721</c:v>
                </c:pt>
                <c:pt idx="483" formatCode="0">
                  <c:v>0</c:v>
                </c:pt>
                <c:pt idx="484" formatCode="0">
                  <c:v>163.43195951696373</c:v>
                </c:pt>
                <c:pt idx="486" formatCode="0">
                  <c:v>111.5456542840713</c:v>
                </c:pt>
                <c:pt idx="489" formatCode="0">
                  <c:v>161.79813502012649</c:v>
                </c:pt>
                <c:pt idx="492" formatCode="0">
                  <c:v>112.48634111558367</c:v>
                </c:pt>
                <c:pt idx="495" formatCode="0">
                  <c:v>103.97064979873488</c:v>
                </c:pt>
                <c:pt idx="496" formatCode="0">
                  <c:v>165.75892167912588</c:v>
                </c:pt>
                <c:pt idx="498" formatCode="0">
                  <c:v>0</c:v>
                </c:pt>
                <c:pt idx="499" formatCode="0">
                  <c:v>144.86577205290399</c:v>
                </c:pt>
                <c:pt idx="501" formatCode="0">
                  <c:v>112.63487061529617</c:v>
                </c:pt>
                <c:pt idx="504" formatCode="0">
                  <c:v>210.81286992524434</c:v>
                </c:pt>
                <c:pt idx="507" formatCode="0">
                  <c:v>152.04469787234041</c:v>
                </c:pt>
                <c:pt idx="509" formatCode="0">
                  <c:v>51.242677400805043</c:v>
                </c:pt>
                <c:pt idx="510" formatCode="0">
                  <c:v>0</c:v>
                </c:pt>
                <c:pt idx="511" formatCode="0">
                  <c:v>0</c:v>
                </c:pt>
                <c:pt idx="512" formatCode="0">
                  <c:v>149.47018654399079</c:v>
                </c:pt>
                <c:pt idx="515" formatCode="0">
                  <c:v>171.50206233467506</c:v>
                </c:pt>
                <c:pt idx="518" formatCode="0">
                  <c:v>168.63049200690051</c:v>
                </c:pt>
                <c:pt idx="522" formatCode="0">
                  <c:v>99.762313973548018</c:v>
                </c:pt>
                <c:pt idx="524" formatCode="0">
                  <c:v>141.25155422656698</c:v>
                </c:pt>
                <c:pt idx="528" formatCode="0">
                  <c:v>164.37264634847611</c:v>
                </c:pt>
                <c:pt idx="531" formatCode="0">
                  <c:v>0</c:v>
                </c:pt>
                <c:pt idx="532" formatCode="0">
                  <c:v>137.48880690051752</c:v>
                </c:pt>
                <c:pt idx="534" formatCode="0">
                  <c:v>110.65447728579645</c:v>
                </c:pt>
                <c:pt idx="537" formatCode="0">
                  <c:v>142.4397902242668</c:v>
                </c:pt>
                <c:pt idx="541" formatCode="0">
                  <c:v>123.42801426106956</c:v>
                </c:pt>
                <c:pt idx="544" formatCode="0">
                  <c:v>168.43245267395054</c:v>
                </c:pt>
                <c:pt idx="548" formatCode="0">
                  <c:v>122.78438642898216</c:v>
                </c:pt>
                <c:pt idx="549" formatCode="0">
                  <c:v>0</c:v>
                </c:pt>
                <c:pt idx="550" formatCode="0">
                  <c:v>43.321104082806201</c:v>
                </c:pt>
                <c:pt idx="551" formatCode="0">
                  <c:v>158.33244669350199</c:v>
                </c:pt>
                <c:pt idx="555" formatCode="0">
                  <c:v>152.34175687176537</c:v>
                </c:pt>
                <c:pt idx="558" formatCode="0">
                  <c:v>164.91725451408854</c:v>
                </c:pt>
                <c:pt idx="562" formatCode="0">
                  <c:v>172.7893179988499</c:v>
                </c:pt>
                <c:pt idx="566" formatCode="0">
                  <c:v>138.87508223116731</c:v>
                </c:pt>
                <c:pt idx="569" formatCode="0">
                  <c:v>158.77803519263944</c:v>
                </c:pt>
                <c:pt idx="574" formatCode="0">
                  <c:v>111.84271328349627</c:v>
                </c:pt>
                <c:pt idx="577" formatCode="0">
                  <c:v>151.99518803910291</c:v>
                </c:pt>
                <c:pt idx="581" formatCode="0">
                  <c:v>139.32067073030476</c:v>
                </c:pt>
                <c:pt idx="585" formatCode="0">
                  <c:v>167.24421667625069</c:v>
                </c:pt>
                <c:pt idx="588" formatCode="0">
                  <c:v>158.62950569292695</c:v>
                </c:pt>
                <c:pt idx="593" formatCode="0">
                  <c:v>102.38633513513513</c:v>
                </c:pt>
                <c:pt idx="596" formatCode="0">
                  <c:v>159.91676135710176</c:v>
                </c:pt>
                <c:pt idx="599" formatCode="0">
                  <c:v>139.17214123059225</c:v>
                </c:pt>
                <c:pt idx="601" formatCode="0">
                  <c:v>170.8089246693502</c:v>
                </c:pt>
                <c:pt idx="604" formatCode="0">
                  <c:v>152.68832570442783</c:v>
                </c:pt>
                <c:pt idx="607" formatCode="0">
                  <c:v>167.09568717653821</c:v>
                </c:pt>
                <c:pt idx="611" formatCode="0">
                  <c:v>161.64960552041401</c:v>
                </c:pt>
                <c:pt idx="616" formatCode="0">
                  <c:v>190.16726946520987</c:v>
                </c:pt>
                <c:pt idx="620" formatCode="0">
                  <c:v>130.60694008050604</c:v>
                </c:pt>
                <c:pt idx="623" formatCode="0">
                  <c:v>119.71477676825759</c:v>
                </c:pt>
                <c:pt idx="624" formatCode="0">
                  <c:v>166.0064708453134</c:v>
                </c:pt>
                <c:pt idx="628" formatCode="0">
                  <c:v>160.51087935595169</c:v>
                </c:pt>
                <c:pt idx="631" formatCode="0">
                  <c:v>166.69960851063828</c:v>
                </c:pt>
                <c:pt idx="634" formatCode="0">
                  <c:v>147.4897932144911</c:v>
                </c:pt>
                <c:pt idx="638" formatCode="0">
                  <c:v>152.44077653824036</c:v>
                </c:pt>
                <c:pt idx="642" formatCode="0">
                  <c:v>132.63684324324322</c:v>
                </c:pt>
                <c:pt idx="644" formatCode="0">
                  <c:v>111.94173294997125</c:v>
                </c:pt>
                <c:pt idx="646" formatCode="0">
                  <c:v>150.46038320874064</c:v>
                </c:pt>
                <c:pt idx="649" formatCode="0">
                  <c:v>175.80941782633695</c:v>
                </c:pt>
                <c:pt idx="653" formatCode="0">
                  <c:v>131.49811707878089</c:v>
                </c:pt>
                <c:pt idx="657" formatCode="0">
                  <c:v>156.45107303047729</c:v>
                </c:pt>
                <c:pt idx="661" formatCode="0">
                  <c:v>160.70891868890163</c:v>
                </c:pt>
                <c:pt idx="664" formatCode="0">
                  <c:v>76.245143185738925</c:v>
                </c:pt>
                <c:pt idx="665" formatCode="0">
                  <c:v>85.70152133410005</c:v>
                </c:pt>
                <c:pt idx="667" formatCode="0">
                  <c:v>144.568713053479</c:v>
                </c:pt>
                <c:pt idx="670" formatCode="0">
                  <c:v>163.58048901667624</c:v>
                </c:pt>
                <c:pt idx="673" formatCode="0">
                  <c:v>175.11628016101204</c:v>
                </c:pt>
                <c:pt idx="677" formatCode="0">
                  <c:v>142.19224105807933</c:v>
                </c:pt>
                <c:pt idx="680" formatCode="0">
                  <c:v>136.20155123634274</c:v>
                </c:pt>
                <c:pt idx="682" formatCode="0">
                  <c:v>105.70349396204715</c:v>
                </c:pt>
                <c:pt idx="683" formatCode="0">
                  <c:v>32.577470270270261</c:v>
                </c:pt>
                <c:pt idx="684" formatCode="0">
                  <c:v>116.84320644048304</c:v>
                </c:pt>
                <c:pt idx="688" formatCode="0">
                  <c:v>164.22411684876366</c:v>
                </c:pt>
                <c:pt idx="692" formatCode="0">
                  <c:v>140.31086739505463</c:v>
                </c:pt>
                <c:pt idx="695" formatCode="0">
                  <c:v>173.92804416331222</c:v>
                </c:pt>
                <c:pt idx="699" formatCode="0">
                  <c:v>161.60009568717652</c:v>
                </c:pt>
                <c:pt idx="702" formatCode="0">
                  <c:v>99.366235307648054</c:v>
                </c:pt>
                <c:pt idx="704" formatCode="0">
                  <c:v>82.38436250718803</c:v>
                </c:pt>
                <c:pt idx="706" formatCode="0">
                  <c:v>144.37067372052903</c:v>
                </c:pt>
                <c:pt idx="710" formatCode="0">
                  <c:v>143.13292788959171</c:v>
                </c:pt>
                <c:pt idx="714" formatCode="0">
                  <c:v>160.2138203565267</c:v>
                </c:pt>
                <c:pt idx="718" formatCode="0">
                  <c:v>150.36136354226568</c:v>
                </c:pt>
                <c:pt idx="722" formatCode="0">
                  <c:v>171.55157216791258</c:v>
                </c:pt>
                <c:pt idx="726" formatCode="0">
                  <c:v>120.30889476710755</c:v>
                </c:pt>
                <c:pt idx="728" formatCode="0">
                  <c:v>14.555890971822889</c:v>
                </c:pt>
                <c:pt idx="729" formatCode="0">
                  <c:v>103.97064979873491</c:v>
                </c:pt>
                <c:pt idx="732" formatCode="0">
                  <c:v>151.302050373778</c:v>
                </c:pt>
                <c:pt idx="736" formatCode="0">
                  <c:v>171.94765083381253</c:v>
                </c:pt>
                <c:pt idx="740" formatCode="0">
                  <c:v>152.68832570442783</c:v>
                </c:pt>
                <c:pt idx="744" formatCode="0">
                  <c:v>159.32264335825184</c:v>
                </c:pt>
                <c:pt idx="748" formatCode="0">
                  <c:v>0</c:v>
                </c:pt>
                <c:pt idx="749" formatCode="0">
                  <c:v>0</c:v>
                </c:pt>
                <c:pt idx="750" formatCode="0">
                  <c:v>111.19908545140885</c:v>
                </c:pt>
                <c:pt idx="754" formatCode="0">
                  <c:v>170.90794433582516</c:v>
                </c:pt>
                <c:pt idx="758" formatCode="0">
                  <c:v>170.6108853364002</c:v>
                </c:pt>
                <c:pt idx="762" formatCode="0">
                  <c:v>164.76872501437606</c:v>
                </c:pt>
                <c:pt idx="767" formatCode="0">
                  <c:v>104.26770879815987</c:v>
                </c:pt>
                <c:pt idx="768" formatCode="0">
                  <c:v>0</c:v>
                </c:pt>
                <c:pt idx="769" formatCode="0">
                  <c:v>24.853936285221391</c:v>
                </c:pt>
                <c:pt idx="771" formatCode="0">
                  <c:v>160.90695802185164</c:v>
                </c:pt>
                <c:pt idx="775" formatCode="0">
                  <c:v>172.93784749856238</c:v>
                </c:pt>
                <c:pt idx="778" formatCode="0">
                  <c:v>136.05302173663023</c:v>
                </c:pt>
                <c:pt idx="781" formatCode="0">
                  <c:v>167.9373543415756</c:v>
                </c:pt>
                <c:pt idx="784" formatCode="0">
                  <c:v>166.20451017826335</c:v>
                </c:pt>
                <c:pt idx="787" formatCode="0">
                  <c:v>70.700041863139717</c:v>
                </c:pt>
                <c:pt idx="788" formatCode="0">
                  <c:v>30.300017941345601</c:v>
                </c:pt>
                <c:pt idx="790" formatCode="0">
                  <c:v>162.29323335250143</c:v>
                </c:pt>
                <c:pt idx="794" formatCode="0">
                  <c:v>142.29126072455435</c:v>
                </c:pt>
                <c:pt idx="798" formatCode="0">
                  <c:v>141.6971427257044</c:v>
                </c:pt>
                <c:pt idx="801" formatCode="0">
                  <c:v>171.70010166762506</c:v>
                </c:pt>
                <c:pt idx="806" formatCode="0">
                  <c:v>138.08292489936741</c:v>
                </c:pt>
                <c:pt idx="809" formatCode="0">
                  <c:v>0</c:v>
                </c:pt>
                <c:pt idx="810" formatCode="0">
                  <c:v>76.740241518113848</c:v>
                </c:pt>
                <c:pt idx="812" formatCode="0">
                  <c:v>62.134840713053471</c:v>
                </c:pt>
                <c:pt idx="815" formatCode="0">
                  <c:v>50.004931569867736</c:v>
                </c:pt>
                <c:pt idx="818" formatCode="0">
                  <c:v>138.82557239792985</c:v>
                </c:pt>
                <c:pt idx="822" formatCode="0">
                  <c:v>143.18243772282921</c:v>
                </c:pt>
                <c:pt idx="826" formatCode="0">
                  <c:v>163.67950868315123</c:v>
                </c:pt>
                <c:pt idx="831" formatCode="0">
                  <c:v>0</c:v>
                </c:pt>
                <c:pt idx="832" formatCode="0">
                  <c:v>53.831546580793557</c:v>
                </c:pt>
                <c:pt idx="833" formatCode="0">
                  <c:v>68.175040368027595</c:v>
                </c:pt>
                <c:pt idx="837" formatCode="0">
                  <c:v>107.23829879240941</c:v>
                </c:pt>
                <c:pt idx="842" formatCode="0">
                  <c:v>164.32313651523862</c:v>
                </c:pt>
                <c:pt idx="849" formatCode="0">
                  <c:v>160.60989902242665</c:v>
                </c:pt>
                <c:pt idx="855" formatCode="0">
                  <c:v>54.361796894767096</c:v>
                </c:pt>
                <c:pt idx="856" formatCode="0">
                  <c:v>0</c:v>
                </c:pt>
                <c:pt idx="857" formatCode="0">
                  <c:v>36.389727429557212</c:v>
                </c:pt>
                <c:pt idx="858" formatCode="0">
                  <c:v>0</c:v>
                </c:pt>
                <c:pt idx="859" formatCode="0">
                  <c:v>136.54812006900517</c:v>
                </c:pt>
                <c:pt idx="862" formatCode="0">
                  <c:v>141.35057389304197</c:v>
                </c:pt>
                <c:pt idx="866" formatCode="0">
                  <c:v>182.59226497987348</c:v>
                </c:pt>
                <c:pt idx="869" formatCode="0">
                  <c:v>145.55890971822882</c:v>
                </c:pt>
                <c:pt idx="870" formatCode="0">
                  <c:v>0</c:v>
                </c:pt>
                <c:pt idx="871" formatCode="0">
                  <c:v>19.803933294997123</c:v>
                </c:pt>
                <c:pt idx="872" formatCode="0">
                  <c:v>130.55743024726854</c:v>
                </c:pt>
                <c:pt idx="877" formatCode="0">
                  <c:v>171.84863116733752</c:v>
                </c:pt>
                <c:pt idx="883" formatCode="0">
                  <c:v>166.20451017826338</c:v>
                </c:pt>
                <c:pt idx="889" formatCode="0">
                  <c:v>98.52456814261069</c:v>
                </c:pt>
                <c:pt idx="891" formatCode="0">
                  <c:v>0</c:v>
                </c:pt>
                <c:pt idx="892" formatCode="0">
                  <c:v>0</c:v>
                </c:pt>
                <c:pt idx="893" formatCode="0">
                  <c:v>9.1593191489361683</c:v>
                </c:pt>
                <c:pt idx="894" formatCode="0">
                  <c:v>87.731424496837249</c:v>
                </c:pt>
                <c:pt idx="898" formatCode="0">
                  <c:v>159.52068269120184</c:v>
                </c:pt>
                <c:pt idx="902" formatCode="0">
                  <c:v>161.60009568717649</c:v>
                </c:pt>
                <c:pt idx="908" formatCode="0">
                  <c:v>141.35057389304197</c:v>
                </c:pt>
                <c:pt idx="912" formatCode="0">
                  <c:v>101.39613847038527</c:v>
                </c:pt>
                <c:pt idx="913" formatCode="0">
                  <c:v>0</c:v>
                </c:pt>
                <c:pt idx="914" formatCode="0">
                  <c:v>23.764719953996547</c:v>
                </c:pt>
                <c:pt idx="915" formatCode="0">
                  <c:v>92.880447153536522</c:v>
                </c:pt>
                <c:pt idx="917" formatCode="0">
                  <c:v>100.70300080506038</c:v>
                </c:pt>
                <c:pt idx="921" formatCode="0">
                  <c:v>161.43176225416906</c:v>
                </c:pt>
                <c:pt idx="926" formatCode="0">
                  <c:v>169.32362967222539</c:v>
                </c:pt>
                <c:pt idx="931" formatCode="0">
                  <c:v>0</c:v>
                </c:pt>
                <c:pt idx="932" formatCode="0">
                  <c:v>0</c:v>
                </c:pt>
                <c:pt idx="933" formatCode="0">
                  <c:v>58.619642553191483</c:v>
                </c:pt>
                <c:pt idx="934" formatCode="0">
                  <c:v>167.39274617596317</c:v>
                </c:pt>
                <c:pt idx="939" formatCode="0">
                  <c:v>168.28392317423805</c:v>
                </c:pt>
                <c:pt idx="943" formatCode="0">
                  <c:v>145.55890971822885</c:v>
                </c:pt>
                <c:pt idx="947" formatCode="0">
                  <c:v>141.15253456009199</c:v>
                </c:pt>
                <c:pt idx="950" formatCode="0">
                  <c:v>84.166716503737774</c:v>
                </c:pt>
                <c:pt idx="951" formatCode="0">
                  <c:v>0</c:v>
                </c:pt>
                <c:pt idx="952" formatCode="0">
                  <c:v>0</c:v>
                </c:pt>
                <c:pt idx="953" formatCode="0">
                  <c:v>0</c:v>
                </c:pt>
                <c:pt idx="954" formatCode="0">
                  <c:v>120.01183576768257</c:v>
                </c:pt>
                <c:pt idx="956" formatCode="0">
                  <c:v>164.96676434732601</c:v>
                </c:pt>
                <c:pt idx="960" formatCode="0">
                  <c:v>160.70891868890163</c:v>
                </c:pt>
                <c:pt idx="963" formatCode="0">
                  <c:v>129.27017458309371</c:v>
                </c:pt>
                <c:pt idx="965" formatCode="0">
                  <c:v>0</c:v>
                </c:pt>
                <c:pt idx="966" formatCode="0">
                  <c:v>0</c:v>
                </c:pt>
                <c:pt idx="967" formatCode="0">
                  <c:v>47.4799300747556</c:v>
                </c:pt>
                <c:pt idx="969" formatCode="0">
                  <c:v>61.095134215066125</c:v>
                </c:pt>
                <c:pt idx="971" formatCode="0">
                  <c:v>105.60447429557215</c:v>
                </c:pt>
                <c:pt idx="974" formatCode="0">
                  <c:v>140.80596572742954</c:v>
                </c:pt>
                <c:pt idx="976" formatCode="0">
                  <c:v>173.97755399654974</c:v>
                </c:pt>
                <c:pt idx="981" formatCode="0">
                  <c:v>137.14223806785509</c:v>
                </c:pt>
                <c:pt idx="984" formatCode="0">
                  <c:v>135.60743323749278</c:v>
                </c:pt>
                <c:pt idx="986" formatCode="0">
                  <c:v>130.8544892466935</c:v>
                </c:pt>
                <c:pt idx="988" formatCode="0">
                  <c:v>170.36333617021276</c:v>
                </c:pt>
                <c:pt idx="992" formatCode="0">
                  <c:v>160.80793835537662</c:v>
                </c:pt>
                <c:pt idx="994" formatCode="0">
                  <c:v>166.10549051178839</c:v>
                </c:pt>
                <c:pt idx="998" formatCode="0">
                  <c:v>100.25741230592294</c:v>
                </c:pt>
                <c:pt idx="999" formatCode="0">
                  <c:v>0</c:v>
                </c:pt>
                <c:pt idx="1000" formatCode="0">
                  <c:v>0</c:v>
                </c:pt>
                <c:pt idx="1001" formatCode="0">
                  <c:v>0</c:v>
                </c:pt>
                <c:pt idx="1002" formatCode="0">
                  <c:v>0</c:v>
                </c:pt>
                <c:pt idx="1003" formatCode="0">
                  <c:v>0</c:v>
                </c:pt>
                <c:pt idx="1004" formatCode="0">
                  <c:v>0</c:v>
                </c:pt>
                <c:pt idx="1005" formatCode="0">
                  <c:v>143.67753605520414</c:v>
                </c:pt>
                <c:pt idx="1007" formatCode="0">
                  <c:v>0</c:v>
                </c:pt>
                <c:pt idx="1008" formatCode="0">
                  <c:v>0</c:v>
                </c:pt>
                <c:pt idx="1009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71-453E-9470-F9A8DAD15D67}"/>
            </c:ext>
          </c:extLst>
        </c:ser>
        <c:ser>
          <c:idx val="2"/>
          <c:order val="2"/>
          <c:tx>
            <c:strRef>
              <c:f>TAB.2!$W$3</c:f>
              <c:strCache>
                <c:ptCount val="1"/>
                <c:pt idx="0">
                  <c:v>Jednoden.  max. CHSK (kg)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TAB.2!$W$4:$W$1013</c:f>
              <c:numCache>
                <c:formatCode>General</c:formatCode>
                <c:ptCount val="1010"/>
                <c:pt idx="0">
                  <c:v>620</c:v>
                </c:pt>
                <c:pt idx="1">
                  <c:v>620</c:v>
                </c:pt>
                <c:pt idx="2">
                  <c:v>620</c:v>
                </c:pt>
                <c:pt idx="3">
                  <c:v>620</c:v>
                </c:pt>
                <c:pt idx="4">
                  <c:v>620</c:v>
                </c:pt>
                <c:pt idx="5">
                  <c:v>620</c:v>
                </c:pt>
                <c:pt idx="6">
                  <c:v>620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620</c:v>
                </c:pt>
                <c:pt idx="24">
                  <c:v>620</c:v>
                </c:pt>
                <c:pt idx="25">
                  <c:v>620</c:v>
                </c:pt>
                <c:pt idx="26">
                  <c:v>620</c:v>
                </c:pt>
                <c:pt idx="27">
                  <c:v>620</c:v>
                </c:pt>
                <c:pt idx="28">
                  <c:v>620</c:v>
                </c:pt>
                <c:pt idx="29">
                  <c:v>620</c:v>
                </c:pt>
                <c:pt idx="30">
                  <c:v>620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620</c:v>
                </c:pt>
                <c:pt idx="48">
                  <c:v>620</c:v>
                </c:pt>
                <c:pt idx="49">
                  <c:v>620</c:v>
                </c:pt>
                <c:pt idx="50">
                  <c:v>620</c:v>
                </c:pt>
                <c:pt idx="51">
                  <c:v>620</c:v>
                </c:pt>
                <c:pt idx="52">
                  <c:v>620</c:v>
                </c:pt>
                <c:pt idx="53">
                  <c:v>620</c:v>
                </c:pt>
                <c:pt idx="54">
                  <c:v>620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620</c:v>
                </c:pt>
                <c:pt idx="72">
                  <c:v>620</c:v>
                </c:pt>
                <c:pt idx="73">
                  <c:v>620</c:v>
                </c:pt>
                <c:pt idx="74">
                  <c:v>620</c:v>
                </c:pt>
                <c:pt idx="75">
                  <c:v>620</c:v>
                </c:pt>
                <c:pt idx="76">
                  <c:v>620</c:v>
                </c:pt>
                <c:pt idx="77">
                  <c:v>620</c:v>
                </c:pt>
                <c:pt idx="78">
                  <c:v>620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620</c:v>
                </c:pt>
                <c:pt idx="96">
                  <c:v>620</c:v>
                </c:pt>
                <c:pt idx="97">
                  <c:v>620</c:v>
                </c:pt>
                <c:pt idx="98">
                  <c:v>620</c:v>
                </c:pt>
                <c:pt idx="99">
                  <c:v>620</c:v>
                </c:pt>
                <c:pt idx="100">
                  <c:v>620</c:v>
                </c:pt>
                <c:pt idx="101">
                  <c:v>620</c:v>
                </c:pt>
                <c:pt idx="102">
                  <c:v>620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620</c:v>
                </c:pt>
                <c:pt idx="120">
                  <c:v>620</c:v>
                </c:pt>
                <c:pt idx="121">
                  <c:v>620</c:v>
                </c:pt>
                <c:pt idx="122">
                  <c:v>620</c:v>
                </c:pt>
                <c:pt idx="123">
                  <c:v>620</c:v>
                </c:pt>
                <c:pt idx="124">
                  <c:v>620</c:v>
                </c:pt>
                <c:pt idx="125">
                  <c:v>620</c:v>
                </c:pt>
                <c:pt idx="126">
                  <c:v>620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620</c:v>
                </c:pt>
                <c:pt idx="144">
                  <c:v>620</c:v>
                </c:pt>
                <c:pt idx="145">
                  <c:v>620</c:v>
                </c:pt>
                <c:pt idx="146">
                  <c:v>620</c:v>
                </c:pt>
                <c:pt idx="147">
                  <c:v>620</c:v>
                </c:pt>
                <c:pt idx="148">
                  <c:v>620</c:v>
                </c:pt>
                <c:pt idx="149">
                  <c:v>620</c:v>
                </c:pt>
                <c:pt idx="150">
                  <c:v>620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620</c:v>
                </c:pt>
                <c:pt idx="168">
                  <c:v>620</c:v>
                </c:pt>
                <c:pt idx="169">
                  <c:v>620</c:v>
                </c:pt>
                <c:pt idx="170">
                  <c:v>620</c:v>
                </c:pt>
                <c:pt idx="171">
                  <c:v>620</c:v>
                </c:pt>
                <c:pt idx="172">
                  <c:v>620</c:v>
                </c:pt>
                <c:pt idx="173">
                  <c:v>620</c:v>
                </c:pt>
                <c:pt idx="174">
                  <c:v>620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620</c:v>
                </c:pt>
                <c:pt idx="192">
                  <c:v>620</c:v>
                </c:pt>
                <c:pt idx="193">
                  <c:v>620</c:v>
                </c:pt>
                <c:pt idx="194">
                  <c:v>620</c:v>
                </c:pt>
                <c:pt idx="195">
                  <c:v>620</c:v>
                </c:pt>
                <c:pt idx="196">
                  <c:v>620</c:v>
                </c:pt>
                <c:pt idx="197">
                  <c:v>620</c:v>
                </c:pt>
                <c:pt idx="198">
                  <c:v>620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620</c:v>
                </c:pt>
                <c:pt idx="216">
                  <c:v>620</c:v>
                </c:pt>
                <c:pt idx="217">
                  <c:v>620</c:v>
                </c:pt>
                <c:pt idx="218">
                  <c:v>620</c:v>
                </c:pt>
                <c:pt idx="219">
                  <c:v>620</c:v>
                </c:pt>
                <c:pt idx="220">
                  <c:v>620</c:v>
                </c:pt>
                <c:pt idx="221">
                  <c:v>620</c:v>
                </c:pt>
                <c:pt idx="222">
                  <c:v>620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620</c:v>
                </c:pt>
                <c:pt idx="240">
                  <c:v>620</c:v>
                </c:pt>
                <c:pt idx="241">
                  <c:v>620</c:v>
                </c:pt>
                <c:pt idx="242">
                  <c:v>620</c:v>
                </c:pt>
                <c:pt idx="243">
                  <c:v>620</c:v>
                </c:pt>
                <c:pt idx="244">
                  <c:v>620</c:v>
                </c:pt>
                <c:pt idx="245">
                  <c:v>620</c:v>
                </c:pt>
                <c:pt idx="246">
                  <c:v>620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620</c:v>
                </c:pt>
                <c:pt idx="264">
                  <c:v>620</c:v>
                </c:pt>
                <c:pt idx="265">
                  <c:v>620</c:v>
                </c:pt>
                <c:pt idx="266">
                  <c:v>620</c:v>
                </c:pt>
                <c:pt idx="267">
                  <c:v>620</c:v>
                </c:pt>
                <c:pt idx="268">
                  <c:v>620</c:v>
                </c:pt>
                <c:pt idx="269">
                  <c:v>620</c:v>
                </c:pt>
                <c:pt idx="270">
                  <c:v>620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620</c:v>
                </c:pt>
                <c:pt idx="288">
                  <c:v>620</c:v>
                </c:pt>
                <c:pt idx="289">
                  <c:v>620</c:v>
                </c:pt>
                <c:pt idx="290">
                  <c:v>620</c:v>
                </c:pt>
                <c:pt idx="291">
                  <c:v>620</c:v>
                </c:pt>
                <c:pt idx="292">
                  <c:v>620</c:v>
                </c:pt>
                <c:pt idx="293">
                  <c:v>620</c:v>
                </c:pt>
                <c:pt idx="294">
                  <c:v>620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620</c:v>
                </c:pt>
                <c:pt idx="312">
                  <c:v>620</c:v>
                </c:pt>
                <c:pt idx="313">
                  <c:v>620</c:v>
                </c:pt>
                <c:pt idx="314">
                  <c:v>620</c:v>
                </c:pt>
                <c:pt idx="315">
                  <c:v>620</c:v>
                </c:pt>
                <c:pt idx="316">
                  <c:v>620</c:v>
                </c:pt>
                <c:pt idx="317">
                  <c:v>620</c:v>
                </c:pt>
                <c:pt idx="318">
                  <c:v>620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620</c:v>
                </c:pt>
                <c:pt idx="336">
                  <c:v>620</c:v>
                </c:pt>
                <c:pt idx="337">
                  <c:v>620</c:v>
                </c:pt>
                <c:pt idx="338">
                  <c:v>620</c:v>
                </c:pt>
                <c:pt idx="339">
                  <c:v>620</c:v>
                </c:pt>
                <c:pt idx="340">
                  <c:v>620</c:v>
                </c:pt>
                <c:pt idx="341">
                  <c:v>620</c:v>
                </c:pt>
                <c:pt idx="342">
                  <c:v>620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620</c:v>
                </c:pt>
                <c:pt idx="360">
                  <c:v>620</c:v>
                </c:pt>
                <c:pt idx="361">
                  <c:v>620</c:v>
                </c:pt>
                <c:pt idx="362">
                  <c:v>620</c:v>
                </c:pt>
                <c:pt idx="363">
                  <c:v>620</c:v>
                </c:pt>
                <c:pt idx="364">
                  <c:v>620</c:v>
                </c:pt>
                <c:pt idx="365">
                  <c:v>620</c:v>
                </c:pt>
                <c:pt idx="366">
                  <c:v>620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620</c:v>
                </c:pt>
                <c:pt idx="384">
                  <c:v>620</c:v>
                </c:pt>
                <c:pt idx="385">
                  <c:v>620</c:v>
                </c:pt>
                <c:pt idx="386">
                  <c:v>620</c:v>
                </c:pt>
                <c:pt idx="387">
                  <c:v>620</c:v>
                </c:pt>
                <c:pt idx="388">
                  <c:v>620</c:v>
                </c:pt>
                <c:pt idx="389">
                  <c:v>620</c:v>
                </c:pt>
                <c:pt idx="390">
                  <c:v>620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620</c:v>
                </c:pt>
                <c:pt idx="408">
                  <c:v>620</c:v>
                </c:pt>
                <c:pt idx="409">
                  <c:v>620</c:v>
                </c:pt>
                <c:pt idx="410">
                  <c:v>620</c:v>
                </c:pt>
                <c:pt idx="411">
                  <c:v>620</c:v>
                </c:pt>
                <c:pt idx="412">
                  <c:v>620</c:v>
                </c:pt>
                <c:pt idx="413">
                  <c:v>620</c:v>
                </c:pt>
                <c:pt idx="414">
                  <c:v>620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620</c:v>
                </c:pt>
                <c:pt idx="432">
                  <c:v>620</c:v>
                </c:pt>
                <c:pt idx="433">
                  <c:v>620</c:v>
                </c:pt>
                <c:pt idx="434">
                  <c:v>620</c:v>
                </c:pt>
                <c:pt idx="435">
                  <c:v>620</c:v>
                </c:pt>
                <c:pt idx="436">
                  <c:v>620</c:v>
                </c:pt>
                <c:pt idx="437">
                  <c:v>620</c:v>
                </c:pt>
                <c:pt idx="438">
                  <c:v>620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620</c:v>
                </c:pt>
                <c:pt idx="456">
                  <c:v>620</c:v>
                </c:pt>
                <c:pt idx="457">
                  <c:v>620</c:v>
                </c:pt>
                <c:pt idx="458">
                  <c:v>620</c:v>
                </c:pt>
                <c:pt idx="459">
                  <c:v>620</c:v>
                </c:pt>
                <c:pt idx="460">
                  <c:v>620</c:v>
                </c:pt>
                <c:pt idx="461">
                  <c:v>620</c:v>
                </c:pt>
                <c:pt idx="462">
                  <c:v>620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620</c:v>
                </c:pt>
                <c:pt idx="480">
                  <c:v>620</c:v>
                </c:pt>
                <c:pt idx="481">
                  <c:v>620</c:v>
                </c:pt>
                <c:pt idx="482">
                  <c:v>620</c:v>
                </c:pt>
                <c:pt idx="483">
                  <c:v>620</c:v>
                </c:pt>
                <c:pt idx="484">
                  <c:v>620</c:v>
                </c:pt>
                <c:pt idx="485">
                  <c:v>620</c:v>
                </c:pt>
                <c:pt idx="486">
                  <c:v>620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620</c:v>
                </c:pt>
                <c:pt idx="504">
                  <c:v>620</c:v>
                </c:pt>
                <c:pt idx="505">
                  <c:v>620</c:v>
                </c:pt>
                <c:pt idx="506">
                  <c:v>620</c:v>
                </c:pt>
                <c:pt idx="507">
                  <c:v>620</c:v>
                </c:pt>
                <c:pt idx="508">
                  <c:v>620</c:v>
                </c:pt>
                <c:pt idx="509">
                  <c:v>620</c:v>
                </c:pt>
                <c:pt idx="510">
                  <c:v>620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620</c:v>
                </c:pt>
                <c:pt idx="528">
                  <c:v>620</c:v>
                </c:pt>
                <c:pt idx="529">
                  <c:v>620</c:v>
                </c:pt>
                <c:pt idx="530">
                  <c:v>620</c:v>
                </c:pt>
                <c:pt idx="531">
                  <c:v>620</c:v>
                </c:pt>
                <c:pt idx="532">
                  <c:v>620</c:v>
                </c:pt>
                <c:pt idx="533">
                  <c:v>620</c:v>
                </c:pt>
                <c:pt idx="534">
                  <c:v>620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620</c:v>
                </c:pt>
                <c:pt idx="552">
                  <c:v>620</c:v>
                </c:pt>
                <c:pt idx="553">
                  <c:v>620</c:v>
                </c:pt>
                <c:pt idx="554">
                  <c:v>620</c:v>
                </c:pt>
                <c:pt idx="555">
                  <c:v>620</c:v>
                </c:pt>
                <c:pt idx="556">
                  <c:v>620</c:v>
                </c:pt>
                <c:pt idx="557">
                  <c:v>620</c:v>
                </c:pt>
                <c:pt idx="558">
                  <c:v>620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620</c:v>
                </c:pt>
                <c:pt idx="576">
                  <c:v>620</c:v>
                </c:pt>
                <c:pt idx="577">
                  <c:v>620</c:v>
                </c:pt>
                <c:pt idx="578">
                  <c:v>620</c:v>
                </c:pt>
                <c:pt idx="579">
                  <c:v>620</c:v>
                </c:pt>
                <c:pt idx="580">
                  <c:v>620</c:v>
                </c:pt>
                <c:pt idx="581">
                  <c:v>620</c:v>
                </c:pt>
                <c:pt idx="582">
                  <c:v>620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620</c:v>
                </c:pt>
                <c:pt idx="600">
                  <c:v>620</c:v>
                </c:pt>
                <c:pt idx="601">
                  <c:v>620</c:v>
                </c:pt>
                <c:pt idx="602">
                  <c:v>620</c:v>
                </c:pt>
                <c:pt idx="603">
                  <c:v>620</c:v>
                </c:pt>
                <c:pt idx="604">
                  <c:v>620</c:v>
                </c:pt>
                <c:pt idx="605">
                  <c:v>620</c:v>
                </c:pt>
                <c:pt idx="606">
                  <c:v>620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620</c:v>
                </c:pt>
                <c:pt idx="624">
                  <c:v>620</c:v>
                </c:pt>
                <c:pt idx="625">
                  <c:v>620</c:v>
                </c:pt>
                <c:pt idx="626">
                  <c:v>620</c:v>
                </c:pt>
                <c:pt idx="627">
                  <c:v>620</c:v>
                </c:pt>
                <c:pt idx="628">
                  <c:v>620</c:v>
                </c:pt>
                <c:pt idx="629">
                  <c:v>620</c:v>
                </c:pt>
                <c:pt idx="630">
                  <c:v>620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620</c:v>
                </c:pt>
                <c:pt idx="648">
                  <c:v>620</c:v>
                </c:pt>
                <c:pt idx="649">
                  <c:v>620</c:v>
                </c:pt>
                <c:pt idx="650">
                  <c:v>620</c:v>
                </c:pt>
                <c:pt idx="651">
                  <c:v>620</c:v>
                </c:pt>
                <c:pt idx="652">
                  <c:v>620</c:v>
                </c:pt>
                <c:pt idx="653">
                  <c:v>620</c:v>
                </c:pt>
                <c:pt idx="654">
                  <c:v>620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620</c:v>
                </c:pt>
                <c:pt idx="672">
                  <c:v>620</c:v>
                </c:pt>
                <c:pt idx="673">
                  <c:v>620</c:v>
                </c:pt>
                <c:pt idx="674">
                  <c:v>620</c:v>
                </c:pt>
                <c:pt idx="675">
                  <c:v>620</c:v>
                </c:pt>
                <c:pt idx="676">
                  <c:v>620</c:v>
                </c:pt>
                <c:pt idx="677">
                  <c:v>620</c:v>
                </c:pt>
                <c:pt idx="678">
                  <c:v>620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620</c:v>
                </c:pt>
                <c:pt idx="696">
                  <c:v>620</c:v>
                </c:pt>
                <c:pt idx="697">
                  <c:v>620</c:v>
                </c:pt>
                <c:pt idx="698">
                  <c:v>620</c:v>
                </c:pt>
                <c:pt idx="699">
                  <c:v>620</c:v>
                </c:pt>
                <c:pt idx="700">
                  <c:v>620</c:v>
                </c:pt>
                <c:pt idx="701">
                  <c:v>620</c:v>
                </c:pt>
                <c:pt idx="702">
                  <c:v>620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620</c:v>
                </c:pt>
                <c:pt idx="720">
                  <c:v>620</c:v>
                </c:pt>
                <c:pt idx="721">
                  <c:v>620</c:v>
                </c:pt>
                <c:pt idx="722">
                  <c:v>620</c:v>
                </c:pt>
                <c:pt idx="723">
                  <c:v>620</c:v>
                </c:pt>
                <c:pt idx="724">
                  <c:v>620</c:v>
                </c:pt>
                <c:pt idx="725">
                  <c:v>620</c:v>
                </c:pt>
                <c:pt idx="726">
                  <c:v>620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620</c:v>
                </c:pt>
                <c:pt idx="744">
                  <c:v>620</c:v>
                </c:pt>
                <c:pt idx="745">
                  <c:v>620</c:v>
                </c:pt>
                <c:pt idx="746">
                  <c:v>620</c:v>
                </c:pt>
                <c:pt idx="747">
                  <c:v>620</c:v>
                </c:pt>
                <c:pt idx="748">
                  <c:v>620</c:v>
                </c:pt>
                <c:pt idx="749">
                  <c:v>620</c:v>
                </c:pt>
                <c:pt idx="750">
                  <c:v>620</c:v>
                </c:pt>
                <c:pt idx="751">
                  <c:v>620</c:v>
                </c:pt>
                <c:pt idx="752">
                  <c:v>620</c:v>
                </c:pt>
                <c:pt idx="753">
                  <c:v>620</c:v>
                </c:pt>
                <c:pt idx="754">
                  <c:v>620</c:v>
                </c:pt>
                <c:pt idx="755">
                  <c:v>620</c:v>
                </c:pt>
                <c:pt idx="756">
                  <c:v>620</c:v>
                </c:pt>
                <c:pt idx="757">
                  <c:v>620</c:v>
                </c:pt>
                <c:pt idx="758">
                  <c:v>620</c:v>
                </c:pt>
                <c:pt idx="759">
                  <c:v>620</c:v>
                </c:pt>
                <c:pt idx="760">
                  <c:v>620</c:v>
                </c:pt>
                <c:pt idx="761">
                  <c:v>620</c:v>
                </c:pt>
                <c:pt idx="762">
                  <c:v>620</c:v>
                </c:pt>
                <c:pt idx="763">
                  <c:v>620</c:v>
                </c:pt>
                <c:pt idx="764">
                  <c:v>620</c:v>
                </c:pt>
                <c:pt idx="765">
                  <c:v>620</c:v>
                </c:pt>
                <c:pt idx="766">
                  <c:v>620</c:v>
                </c:pt>
                <c:pt idx="767">
                  <c:v>620</c:v>
                </c:pt>
                <c:pt idx="768">
                  <c:v>620</c:v>
                </c:pt>
                <c:pt idx="769">
                  <c:v>620</c:v>
                </c:pt>
                <c:pt idx="770">
                  <c:v>620</c:v>
                </c:pt>
                <c:pt idx="771">
                  <c:v>620</c:v>
                </c:pt>
                <c:pt idx="772">
                  <c:v>620</c:v>
                </c:pt>
                <c:pt idx="773">
                  <c:v>620</c:v>
                </c:pt>
                <c:pt idx="774">
                  <c:v>620</c:v>
                </c:pt>
                <c:pt idx="775">
                  <c:v>620</c:v>
                </c:pt>
                <c:pt idx="776">
                  <c:v>620</c:v>
                </c:pt>
                <c:pt idx="777">
                  <c:v>620</c:v>
                </c:pt>
                <c:pt idx="778">
                  <c:v>620</c:v>
                </c:pt>
                <c:pt idx="779">
                  <c:v>620</c:v>
                </c:pt>
                <c:pt idx="780">
                  <c:v>620</c:v>
                </c:pt>
                <c:pt idx="781">
                  <c:v>620</c:v>
                </c:pt>
                <c:pt idx="782">
                  <c:v>620</c:v>
                </c:pt>
                <c:pt idx="783">
                  <c:v>620</c:v>
                </c:pt>
                <c:pt idx="784">
                  <c:v>620</c:v>
                </c:pt>
                <c:pt idx="785">
                  <c:v>620</c:v>
                </c:pt>
                <c:pt idx="786">
                  <c:v>620</c:v>
                </c:pt>
                <c:pt idx="787">
                  <c:v>620</c:v>
                </c:pt>
                <c:pt idx="788">
                  <c:v>620</c:v>
                </c:pt>
                <c:pt idx="789">
                  <c:v>620</c:v>
                </c:pt>
                <c:pt idx="790">
                  <c:v>620</c:v>
                </c:pt>
                <c:pt idx="791">
                  <c:v>620</c:v>
                </c:pt>
                <c:pt idx="792">
                  <c:v>620</c:v>
                </c:pt>
                <c:pt idx="793">
                  <c:v>620</c:v>
                </c:pt>
                <c:pt idx="794">
                  <c:v>620</c:v>
                </c:pt>
                <c:pt idx="795">
                  <c:v>620</c:v>
                </c:pt>
                <c:pt idx="796">
                  <c:v>620</c:v>
                </c:pt>
                <c:pt idx="797">
                  <c:v>620</c:v>
                </c:pt>
                <c:pt idx="798">
                  <c:v>620</c:v>
                </c:pt>
                <c:pt idx="799">
                  <c:v>620</c:v>
                </c:pt>
                <c:pt idx="800">
                  <c:v>620</c:v>
                </c:pt>
                <c:pt idx="801">
                  <c:v>620</c:v>
                </c:pt>
                <c:pt idx="802">
                  <c:v>620</c:v>
                </c:pt>
                <c:pt idx="803">
                  <c:v>620</c:v>
                </c:pt>
                <c:pt idx="804">
                  <c:v>620</c:v>
                </c:pt>
                <c:pt idx="805">
                  <c:v>620</c:v>
                </c:pt>
                <c:pt idx="806">
                  <c:v>620</c:v>
                </c:pt>
                <c:pt idx="807">
                  <c:v>620</c:v>
                </c:pt>
                <c:pt idx="808">
                  <c:v>620</c:v>
                </c:pt>
                <c:pt idx="809">
                  <c:v>620</c:v>
                </c:pt>
                <c:pt idx="810">
                  <c:v>620</c:v>
                </c:pt>
                <c:pt idx="811">
                  <c:v>620</c:v>
                </c:pt>
                <c:pt idx="812">
                  <c:v>620</c:v>
                </c:pt>
                <c:pt idx="813">
                  <c:v>620</c:v>
                </c:pt>
                <c:pt idx="814">
                  <c:v>620</c:v>
                </c:pt>
                <c:pt idx="815">
                  <c:v>620</c:v>
                </c:pt>
                <c:pt idx="816">
                  <c:v>620</c:v>
                </c:pt>
                <c:pt idx="817">
                  <c:v>620</c:v>
                </c:pt>
                <c:pt idx="818">
                  <c:v>620</c:v>
                </c:pt>
                <c:pt idx="819">
                  <c:v>620</c:v>
                </c:pt>
                <c:pt idx="820">
                  <c:v>620</c:v>
                </c:pt>
                <c:pt idx="821">
                  <c:v>620</c:v>
                </c:pt>
                <c:pt idx="822">
                  <c:v>620</c:v>
                </c:pt>
                <c:pt idx="823">
                  <c:v>620</c:v>
                </c:pt>
                <c:pt idx="824">
                  <c:v>620</c:v>
                </c:pt>
                <c:pt idx="825">
                  <c:v>620</c:v>
                </c:pt>
                <c:pt idx="826">
                  <c:v>620</c:v>
                </c:pt>
                <c:pt idx="827">
                  <c:v>620</c:v>
                </c:pt>
                <c:pt idx="828">
                  <c:v>620</c:v>
                </c:pt>
                <c:pt idx="829">
                  <c:v>620</c:v>
                </c:pt>
                <c:pt idx="830">
                  <c:v>620</c:v>
                </c:pt>
                <c:pt idx="831">
                  <c:v>620</c:v>
                </c:pt>
                <c:pt idx="832">
                  <c:v>620</c:v>
                </c:pt>
                <c:pt idx="833">
                  <c:v>620</c:v>
                </c:pt>
                <c:pt idx="834">
                  <c:v>620</c:v>
                </c:pt>
                <c:pt idx="835">
                  <c:v>620</c:v>
                </c:pt>
                <c:pt idx="836">
                  <c:v>620</c:v>
                </c:pt>
                <c:pt idx="837">
                  <c:v>620</c:v>
                </c:pt>
                <c:pt idx="838">
                  <c:v>620</c:v>
                </c:pt>
                <c:pt idx="839">
                  <c:v>620</c:v>
                </c:pt>
                <c:pt idx="840">
                  <c:v>620</c:v>
                </c:pt>
                <c:pt idx="841">
                  <c:v>620</c:v>
                </c:pt>
                <c:pt idx="842">
                  <c:v>620</c:v>
                </c:pt>
                <c:pt idx="843">
                  <c:v>620</c:v>
                </c:pt>
                <c:pt idx="844">
                  <c:v>620</c:v>
                </c:pt>
                <c:pt idx="845">
                  <c:v>620</c:v>
                </c:pt>
                <c:pt idx="846">
                  <c:v>620</c:v>
                </c:pt>
                <c:pt idx="847">
                  <c:v>620</c:v>
                </c:pt>
                <c:pt idx="848">
                  <c:v>620</c:v>
                </c:pt>
                <c:pt idx="849">
                  <c:v>620</c:v>
                </c:pt>
                <c:pt idx="850">
                  <c:v>620</c:v>
                </c:pt>
                <c:pt idx="851">
                  <c:v>620</c:v>
                </c:pt>
                <c:pt idx="852">
                  <c:v>620</c:v>
                </c:pt>
                <c:pt idx="853">
                  <c:v>620</c:v>
                </c:pt>
                <c:pt idx="854">
                  <c:v>620</c:v>
                </c:pt>
                <c:pt idx="855">
                  <c:v>620</c:v>
                </c:pt>
                <c:pt idx="856">
                  <c:v>620</c:v>
                </c:pt>
                <c:pt idx="857">
                  <c:v>620</c:v>
                </c:pt>
                <c:pt idx="858">
                  <c:v>620</c:v>
                </c:pt>
                <c:pt idx="859">
                  <c:v>620</c:v>
                </c:pt>
                <c:pt idx="860">
                  <c:v>620</c:v>
                </c:pt>
                <c:pt idx="861">
                  <c:v>620</c:v>
                </c:pt>
                <c:pt idx="862">
                  <c:v>620</c:v>
                </c:pt>
                <c:pt idx="863">
                  <c:v>620</c:v>
                </c:pt>
                <c:pt idx="864">
                  <c:v>620</c:v>
                </c:pt>
                <c:pt idx="865">
                  <c:v>620</c:v>
                </c:pt>
                <c:pt idx="866">
                  <c:v>620</c:v>
                </c:pt>
                <c:pt idx="867">
                  <c:v>620</c:v>
                </c:pt>
                <c:pt idx="868">
                  <c:v>620</c:v>
                </c:pt>
                <c:pt idx="869">
                  <c:v>620</c:v>
                </c:pt>
                <c:pt idx="870">
                  <c:v>620</c:v>
                </c:pt>
                <c:pt idx="871">
                  <c:v>620</c:v>
                </c:pt>
                <c:pt idx="872">
                  <c:v>620</c:v>
                </c:pt>
                <c:pt idx="873">
                  <c:v>620</c:v>
                </c:pt>
                <c:pt idx="874">
                  <c:v>620</c:v>
                </c:pt>
                <c:pt idx="875">
                  <c:v>620</c:v>
                </c:pt>
                <c:pt idx="876">
                  <c:v>620</c:v>
                </c:pt>
                <c:pt idx="877">
                  <c:v>620</c:v>
                </c:pt>
                <c:pt idx="878">
                  <c:v>620</c:v>
                </c:pt>
                <c:pt idx="879">
                  <c:v>620</c:v>
                </c:pt>
                <c:pt idx="880">
                  <c:v>620</c:v>
                </c:pt>
                <c:pt idx="881">
                  <c:v>620</c:v>
                </c:pt>
                <c:pt idx="882">
                  <c:v>620</c:v>
                </c:pt>
                <c:pt idx="883">
                  <c:v>620</c:v>
                </c:pt>
                <c:pt idx="884">
                  <c:v>620</c:v>
                </c:pt>
                <c:pt idx="885">
                  <c:v>620</c:v>
                </c:pt>
                <c:pt idx="886">
                  <c:v>620</c:v>
                </c:pt>
                <c:pt idx="887">
                  <c:v>620</c:v>
                </c:pt>
                <c:pt idx="888">
                  <c:v>620</c:v>
                </c:pt>
                <c:pt idx="889">
                  <c:v>620</c:v>
                </c:pt>
                <c:pt idx="890">
                  <c:v>620</c:v>
                </c:pt>
                <c:pt idx="891">
                  <c:v>620</c:v>
                </c:pt>
                <c:pt idx="892">
                  <c:v>620</c:v>
                </c:pt>
                <c:pt idx="893">
                  <c:v>620</c:v>
                </c:pt>
                <c:pt idx="894">
                  <c:v>620</c:v>
                </c:pt>
                <c:pt idx="895">
                  <c:v>620</c:v>
                </c:pt>
                <c:pt idx="896">
                  <c:v>620</c:v>
                </c:pt>
                <c:pt idx="897">
                  <c:v>620</c:v>
                </c:pt>
                <c:pt idx="898">
                  <c:v>620</c:v>
                </c:pt>
                <c:pt idx="899">
                  <c:v>620</c:v>
                </c:pt>
                <c:pt idx="900">
                  <c:v>620</c:v>
                </c:pt>
                <c:pt idx="901">
                  <c:v>620</c:v>
                </c:pt>
                <c:pt idx="902">
                  <c:v>620</c:v>
                </c:pt>
                <c:pt idx="903">
                  <c:v>620</c:v>
                </c:pt>
                <c:pt idx="904">
                  <c:v>620</c:v>
                </c:pt>
                <c:pt idx="905">
                  <c:v>620</c:v>
                </c:pt>
                <c:pt idx="906">
                  <c:v>620</c:v>
                </c:pt>
                <c:pt idx="907">
                  <c:v>620</c:v>
                </c:pt>
                <c:pt idx="908">
                  <c:v>620</c:v>
                </c:pt>
                <c:pt idx="909">
                  <c:v>620</c:v>
                </c:pt>
                <c:pt idx="910">
                  <c:v>620</c:v>
                </c:pt>
                <c:pt idx="911">
                  <c:v>620</c:v>
                </c:pt>
                <c:pt idx="912">
                  <c:v>620</c:v>
                </c:pt>
                <c:pt idx="913">
                  <c:v>620</c:v>
                </c:pt>
                <c:pt idx="914">
                  <c:v>620</c:v>
                </c:pt>
                <c:pt idx="915">
                  <c:v>620</c:v>
                </c:pt>
                <c:pt idx="916">
                  <c:v>620</c:v>
                </c:pt>
                <c:pt idx="917">
                  <c:v>620</c:v>
                </c:pt>
                <c:pt idx="918">
                  <c:v>620</c:v>
                </c:pt>
                <c:pt idx="919">
                  <c:v>620</c:v>
                </c:pt>
                <c:pt idx="920">
                  <c:v>620</c:v>
                </c:pt>
                <c:pt idx="921">
                  <c:v>620</c:v>
                </c:pt>
                <c:pt idx="922">
                  <c:v>620</c:v>
                </c:pt>
                <c:pt idx="923">
                  <c:v>620</c:v>
                </c:pt>
                <c:pt idx="924">
                  <c:v>620</c:v>
                </c:pt>
                <c:pt idx="925">
                  <c:v>620</c:v>
                </c:pt>
                <c:pt idx="926">
                  <c:v>620</c:v>
                </c:pt>
                <c:pt idx="927">
                  <c:v>620</c:v>
                </c:pt>
                <c:pt idx="928">
                  <c:v>620</c:v>
                </c:pt>
                <c:pt idx="929">
                  <c:v>620</c:v>
                </c:pt>
                <c:pt idx="930">
                  <c:v>620</c:v>
                </c:pt>
                <c:pt idx="931">
                  <c:v>620</c:v>
                </c:pt>
                <c:pt idx="932">
                  <c:v>620</c:v>
                </c:pt>
                <c:pt idx="933">
                  <c:v>620</c:v>
                </c:pt>
                <c:pt idx="934">
                  <c:v>620</c:v>
                </c:pt>
                <c:pt idx="935">
                  <c:v>620</c:v>
                </c:pt>
                <c:pt idx="936">
                  <c:v>620</c:v>
                </c:pt>
                <c:pt idx="937">
                  <c:v>620</c:v>
                </c:pt>
                <c:pt idx="938">
                  <c:v>620</c:v>
                </c:pt>
                <c:pt idx="939">
                  <c:v>620</c:v>
                </c:pt>
                <c:pt idx="940">
                  <c:v>620</c:v>
                </c:pt>
                <c:pt idx="941">
                  <c:v>620</c:v>
                </c:pt>
                <c:pt idx="942">
                  <c:v>620</c:v>
                </c:pt>
                <c:pt idx="943">
                  <c:v>620</c:v>
                </c:pt>
                <c:pt idx="944">
                  <c:v>620</c:v>
                </c:pt>
                <c:pt idx="945">
                  <c:v>620</c:v>
                </c:pt>
                <c:pt idx="946">
                  <c:v>620</c:v>
                </c:pt>
                <c:pt idx="947">
                  <c:v>620</c:v>
                </c:pt>
                <c:pt idx="948">
                  <c:v>620</c:v>
                </c:pt>
                <c:pt idx="949">
                  <c:v>620</c:v>
                </c:pt>
                <c:pt idx="950">
                  <c:v>620</c:v>
                </c:pt>
                <c:pt idx="951">
                  <c:v>620</c:v>
                </c:pt>
                <c:pt idx="952">
                  <c:v>620</c:v>
                </c:pt>
                <c:pt idx="953">
                  <c:v>620</c:v>
                </c:pt>
                <c:pt idx="954">
                  <c:v>620</c:v>
                </c:pt>
                <c:pt idx="955">
                  <c:v>620</c:v>
                </c:pt>
                <c:pt idx="956">
                  <c:v>620</c:v>
                </c:pt>
                <c:pt idx="957">
                  <c:v>620</c:v>
                </c:pt>
                <c:pt idx="958">
                  <c:v>620</c:v>
                </c:pt>
                <c:pt idx="959">
                  <c:v>620</c:v>
                </c:pt>
                <c:pt idx="960">
                  <c:v>620</c:v>
                </c:pt>
                <c:pt idx="961">
                  <c:v>620</c:v>
                </c:pt>
                <c:pt idx="962">
                  <c:v>620</c:v>
                </c:pt>
                <c:pt idx="963">
                  <c:v>620</c:v>
                </c:pt>
                <c:pt idx="964">
                  <c:v>620</c:v>
                </c:pt>
                <c:pt idx="965">
                  <c:v>620</c:v>
                </c:pt>
                <c:pt idx="966">
                  <c:v>620</c:v>
                </c:pt>
                <c:pt idx="967">
                  <c:v>620</c:v>
                </c:pt>
                <c:pt idx="968">
                  <c:v>620</c:v>
                </c:pt>
                <c:pt idx="969">
                  <c:v>620</c:v>
                </c:pt>
                <c:pt idx="970">
                  <c:v>620</c:v>
                </c:pt>
                <c:pt idx="971">
                  <c:v>620</c:v>
                </c:pt>
                <c:pt idx="972">
                  <c:v>620</c:v>
                </c:pt>
                <c:pt idx="973">
                  <c:v>620</c:v>
                </c:pt>
                <c:pt idx="974">
                  <c:v>620</c:v>
                </c:pt>
                <c:pt idx="975">
                  <c:v>620</c:v>
                </c:pt>
                <c:pt idx="976">
                  <c:v>620</c:v>
                </c:pt>
                <c:pt idx="977">
                  <c:v>620</c:v>
                </c:pt>
                <c:pt idx="978">
                  <c:v>620</c:v>
                </c:pt>
                <c:pt idx="979">
                  <c:v>620</c:v>
                </c:pt>
                <c:pt idx="980">
                  <c:v>620</c:v>
                </c:pt>
                <c:pt idx="981">
                  <c:v>620</c:v>
                </c:pt>
                <c:pt idx="982">
                  <c:v>620</c:v>
                </c:pt>
                <c:pt idx="983">
                  <c:v>620</c:v>
                </c:pt>
                <c:pt idx="984">
                  <c:v>620</c:v>
                </c:pt>
                <c:pt idx="985">
                  <c:v>620</c:v>
                </c:pt>
                <c:pt idx="986">
                  <c:v>620</c:v>
                </c:pt>
                <c:pt idx="987">
                  <c:v>620</c:v>
                </c:pt>
                <c:pt idx="988">
                  <c:v>620</c:v>
                </c:pt>
                <c:pt idx="989">
                  <c:v>620</c:v>
                </c:pt>
                <c:pt idx="990">
                  <c:v>620</c:v>
                </c:pt>
                <c:pt idx="991">
                  <c:v>620</c:v>
                </c:pt>
                <c:pt idx="992">
                  <c:v>620</c:v>
                </c:pt>
                <c:pt idx="993">
                  <c:v>620</c:v>
                </c:pt>
                <c:pt idx="994">
                  <c:v>620</c:v>
                </c:pt>
                <c:pt idx="995">
                  <c:v>620</c:v>
                </c:pt>
                <c:pt idx="996">
                  <c:v>620</c:v>
                </c:pt>
                <c:pt idx="997">
                  <c:v>620</c:v>
                </c:pt>
                <c:pt idx="998">
                  <c:v>620</c:v>
                </c:pt>
                <c:pt idx="999">
                  <c:v>620</c:v>
                </c:pt>
                <c:pt idx="1000">
                  <c:v>620</c:v>
                </c:pt>
                <c:pt idx="1001">
                  <c:v>620</c:v>
                </c:pt>
                <c:pt idx="1002">
                  <c:v>620</c:v>
                </c:pt>
                <c:pt idx="1003">
                  <c:v>620</c:v>
                </c:pt>
                <c:pt idx="1004">
                  <c:v>620</c:v>
                </c:pt>
                <c:pt idx="1005">
                  <c:v>620</c:v>
                </c:pt>
                <c:pt idx="1006">
                  <c:v>620</c:v>
                </c:pt>
                <c:pt idx="1007">
                  <c:v>620</c:v>
                </c:pt>
                <c:pt idx="1008">
                  <c:v>620</c:v>
                </c:pt>
                <c:pt idx="1009">
                  <c:v>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71-453E-9470-F9A8DAD15D67}"/>
            </c:ext>
          </c:extLst>
        </c:ser>
        <c:ser>
          <c:idx val="3"/>
          <c:order val="3"/>
          <c:tx>
            <c:strRef>
              <c:f>TAB.2!$Y$3</c:f>
              <c:strCache>
                <c:ptCount val="1"/>
                <c:pt idx="0">
                  <c:v>Jednoden.  max. BSK (kg)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TAB.2!$Y$4:$Y$1013</c:f>
              <c:numCache>
                <c:formatCode>0</c:formatCode>
                <c:ptCount val="1010"/>
                <c:pt idx="0">
                  <c:v>356.5267395054629</c:v>
                </c:pt>
                <c:pt idx="1">
                  <c:v>356.5267395054629</c:v>
                </c:pt>
                <c:pt idx="2">
                  <c:v>356.5267395054629</c:v>
                </c:pt>
                <c:pt idx="3">
                  <c:v>356.5267395054629</c:v>
                </c:pt>
                <c:pt idx="4">
                  <c:v>356.5267395054629</c:v>
                </c:pt>
                <c:pt idx="5">
                  <c:v>356.5267395054629</c:v>
                </c:pt>
                <c:pt idx="6">
                  <c:v>356.5267395054629</c:v>
                </c:pt>
                <c:pt idx="7">
                  <c:v>356.5267395054629</c:v>
                </c:pt>
                <c:pt idx="8">
                  <c:v>356.5267395054629</c:v>
                </c:pt>
                <c:pt idx="9">
                  <c:v>356.5267395054629</c:v>
                </c:pt>
                <c:pt idx="10">
                  <c:v>356.5267395054629</c:v>
                </c:pt>
                <c:pt idx="11">
                  <c:v>356.5267395054629</c:v>
                </c:pt>
                <c:pt idx="12">
                  <c:v>356.5267395054629</c:v>
                </c:pt>
                <c:pt idx="13">
                  <c:v>356.5267395054629</c:v>
                </c:pt>
                <c:pt idx="14">
                  <c:v>356.5267395054629</c:v>
                </c:pt>
                <c:pt idx="15">
                  <c:v>356.5267395054629</c:v>
                </c:pt>
                <c:pt idx="16">
                  <c:v>356.5267395054629</c:v>
                </c:pt>
                <c:pt idx="17">
                  <c:v>356.5267395054629</c:v>
                </c:pt>
                <c:pt idx="18">
                  <c:v>356.5267395054629</c:v>
                </c:pt>
                <c:pt idx="19">
                  <c:v>356.5267395054629</c:v>
                </c:pt>
                <c:pt idx="20">
                  <c:v>356.5267395054629</c:v>
                </c:pt>
                <c:pt idx="21">
                  <c:v>356.5267395054629</c:v>
                </c:pt>
                <c:pt idx="22">
                  <c:v>356.5267395054629</c:v>
                </c:pt>
                <c:pt idx="23">
                  <c:v>356.5267395054629</c:v>
                </c:pt>
                <c:pt idx="24">
                  <c:v>356.5267395054629</c:v>
                </c:pt>
                <c:pt idx="25">
                  <c:v>356.5267395054629</c:v>
                </c:pt>
                <c:pt idx="26">
                  <c:v>356.5267395054629</c:v>
                </c:pt>
                <c:pt idx="27">
                  <c:v>356.5267395054629</c:v>
                </c:pt>
                <c:pt idx="28">
                  <c:v>356.5267395054629</c:v>
                </c:pt>
                <c:pt idx="29">
                  <c:v>356.5267395054629</c:v>
                </c:pt>
                <c:pt idx="30">
                  <c:v>356.5267395054629</c:v>
                </c:pt>
                <c:pt idx="31">
                  <c:v>356.5267395054629</c:v>
                </c:pt>
                <c:pt idx="32">
                  <c:v>356.5267395054629</c:v>
                </c:pt>
                <c:pt idx="33">
                  <c:v>356.5267395054629</c:v>
                </c:pt>
                <c:pt idx="34">
                  <c:v>356.5267395054629</c:v>
                </c:pt>
                <c:pt idx="35">
                  <c:v>356.5267395054629</c:v>
                </c:pt>
                <c:pt idx="36">
                  <c:v>356.5267395054629</c:v>
                </c:pt>
                <c:pt idx="37">
                  <c:v>356.5267395054629</c:v>
                </c:pt>
                <c:pt idx="38">
                  <c:v>356.5267395054629</c:v>
                </c:pt>
                <c:pt idx="39">
                  <c:v>356.5267395054629</c:v>
                </c:pt>
                <c:pt idx="40">
                  <c:v>356.5267395054629</c:v>
                </c:pt>
                <c:pt idx="41">
                  <c:v>356.5267395054629</c:v>
                </c:pt>
                <c:pt idx="42">
                  <c:v>356.5267395054629</c:v>
                </c:pt>
                <c:pt idx="43">
                  <c:v>356.5267395054629</c:v>
                </c:pt>
                <c:pt idx="44">
                  <c:v>356.5267395054629</c:v>
                </c:pt>
                <c:pt idx="45">
                  <c:v>356.5267395054629</c:v>
                </c:pt>
                <c:pt idx="46">
                  <c:v>356.5267395054629</c:v>
                </c:pt>
                <c:pt idx="47">
                  <c:v>356.5267395054629</c:v>
                </c:pt>
                <c:pt idx="48">
                  <c:v>356.5267395054629</c:v>
                </c:pt>
                <c:pt idx="49">
                  <c:v>356.5267395054629</c:v>
                </c:pt>
                <c:pt idx="50">
                  <c:v>356.5267395054629</c:v>
                </c:pt>
                <c:pt idx="51">
                  <c:v>356.5267395054629</c:v>
                </c:pt>
                <c:pt idx="52">
                  <c:v>356.5267395054629</c:v>
                </c:pt>
                <c:pt idx="53">
                  <c:v>356.5267395054629</c:v>
                </c:pt>
                <c:pt idx="54">
                  <c:v>356.5267395054629</c:v>
                </c:pt>
                <c:pt idx="55">
                  <c:v>356.5267395054629</c:v>
                </c:pt>
                <c:pt idx="56">
                  <c:v>356.5267395054629</c:v>
                </c:pt>
                <c:pt idx="57">
                  <c:v>356.5267395054629</c:v>
                </c:pt>
                <c:pt idx="58">
                  <c:v>356.5267395054629</c:v>
                </c:pt>
                <c:pt idx="59">
                  <c:v>356.5267395054629</c:v>
                </c:pt>
                <c:pt idx="60">
                  <c:v>356.5267395054629</c:v>
                </c:pt>
                <c:pt idx="61">
                  <c:v>356.5267395054629</c:v>
                </c:pt>
                <c:pt idx="62">
                  <c:v>356.5267395054629</c:v>
                </c:pt>
                <c:pt idx="63">
                  <c:v>356.5267395054629</c:v>
                </c:pt>
                <c:pt idx="64">
                  <c:v>356.5267395054629</c:v>
                </c:pt>
                <c:pt idx="65">
                  <c:v>356.5267395054629</c:v>
                </c:pt>
                <c:pt idx="66">
                  <c:v>356.5267395054629</c:v>
                </c:pt>
                <c:pt idx="67">
                  <c:v>356.5267395054629</c:v>
                </c:pt>
                <c:pt idx="68">
                  <c:v>356.5267395054629</c:v>
                </c:pt>
                <c:pt idx="69">
                  <c:v>356.5267395054629</c:v>
                </c:pt>
                <c:pt idx="70">
                  <c:v>356.5267395054629</c:v>
                </c:pt>
                <c:pt idx="71">
                  <c:v>356.5267395054629</c:v>
                </c:pt>
                <c:pt idx="72">
                  <c:v>356.5267395054629</c:v>
                </c:pt>
                <c:pt idx="73">
                  <c:v>356.5267395054629</c:v>
                </c:pt>
                <c:pt idx="74">
                  <c:v>356.5267395054629</c:v>
                </c:pt>
                <c:pt idx="75">
                  <c:v>356.5267395054629</c:v>
                </c:pt>
                <c:pt idx="76">
                  <c:v>356.5267395054629</c:v>
                </c:pt>
                <c:pt idx="77">
                  <c:v>356.5267395054629</c:v>
                </c:pt>
                <c:pt idx="78">
                  <c:v>356.5267395054629</c:v>
                </c:pt>
                <c:pt idx="79">
                  <c:v>356.5267395054629</c:v>
                </c:pt>
                <c:pt idx="80">
                  <c:v>356.5267395054629</c:v>
                </c:pt>
                <c:pt idx="81">
                  <c:v>356.5267395054629</c:v>
                </c:pt>
                <c:pt idx="82">
                  <c:v>356.5267395054629</c:v>
                </c:pt>
                <c:pt idx="83">
                  <c:v>356.5267395054629</c:v>
                </c:pt>
                <c:pt idx="84">
                  <c:v>356.5267395054629</c:v>
                </c:pt>
                <c:pt idx="85">
                  <c:v>356.5267395054629</c:v>
                </c:pt>
                <c:pt idx="86">
                  <c:v>356.5267395054629</c:v>
                </c:pt>
                <c:pt idx="87">
                  <c:v>356.5267395054629</c:v>
                </c:pt>
                <c:pt idx="88">
                  <c:v>356.5267395054629</c:v>
                </c:pt>
                <c:pt idx="89">
                  <c:v>356.5267395054629</c:v>
                </c:pt>
                <c:pt idx="90">
                  <c:v>356.5267395054629</c:v>
                </c:pt>
                <c:pt idx="91">
                  <c:v>356.5267395054629</c:v>
                </c:pt>
                <c:pt idx="92">
                  <c:v>356.5267395054629</c:v>
                </c:pt>
                <c:pt idx="93">
                  <c:v>356.5267395054629</c:v>
                </c:pt>
                <c:pt idx="94">
                  <c:v>356.5267395054629</c:v>
                </c:pt>
                <c:pt idx="95">
                  <c:v>356.5267395054629</c:v>
                </c:pt>
                <c:pt idx="96">
                  <c:v>356.5267395054629</c:v>
                </c:pt>
                <c:pt idx="97">
                  <c:v>356.5267395054629</c:v>
                </c:pt>
                <c:pt idx="98">
                  <c:v>356.5267395054629</c:v>
                </c:pt>
                <c:pt idx="99">
                  <c:v>356.5267395054629</c:v>
                </c:pt>
                <c:pt idx="100">
                  <c:v>356.5267395054629</c:v>
                </c:pt>
                <c:pt idx="101">
                  <c:v>356.5267395054629</c:v>
                </c:pt>
                <c:pt idx="102">
                  <c:v>356.5267395054629</c:v>
                </c:pt>
                <c:pt idx="103">
                  <c:v>356.5267395054629</c:v>
                </c:pt>
                <c:pt idx="104">
                  <c:v>356.5267395054629</c:v>
                </c:pt>
                <c:pt idx="105">
                  <c:v>356.5267395054629</c:v>
                </c:pt>
                <c:pt idx="106">
                  <c:v>356.5267395054629</c:v>
                </c:pt>
                <c:pt idx="107">
                  <c:v>356.5267395054629</c:v>
                </c:pt>
                <c:pt idx="108">
                  <c:v>356.5267395054629</c:v>
                </c:pt>
                <c:pt idx="109">
                  <c:v>356.5267395054629</c:v>
                </c:pt>
                <c:pt idx="110">
                  <c:v>356.5267395054629</c:v>
                </c:pt>
                <c:pt idx="111">
                  <c:v>356.5267395054629</c:v>
                </c:pt>
                <c:pt idx="112">
                  <c:v>356.5267395054629</c:v>
                </c:pt>
                <c:pt idx="113">
                  <c:v>356.5267395054629</c:v>
                </c:pt>
                <c:pt idx="114">
                  <c:v>356.5267395054629</c:v>
                </c:pt>
                <c:pt idx="115">
                  <c:v>356.5267395054629</c:v>
                </c:pt>
                <c:pt idx="116">
                  <c:v>356.5267395054629</c:v>
                </c:pt>
                <c:pt idx="117">
                  <c:v>356.5267395054629</c:v>
                </c:pt>
                <c:pt idx="118">
                  <c:v>356.5267395054629</c:v>
                </c:pt>
                <c:pt idx="119">
                  <c:v>356.5267395054629</c:v>
                </c:pt>
                <c:pt idx="120">
                  <c:v>356.5267395054629</c:v>
                </c:pt>
                <c:pt idx="121">
                  <c:v>356.5267395054629</c:v>
                </c:pt>
                <c:pt idx="122">
                  <c:v>356.5267395054629</c:v>
                </c:pt>
                <c:pt idx="123">
                  <c:v>356.5267395054629</c:v>
                </c:pt>
                <c:pt idx="124">
                  <c:v>356.5267395054629</c:v>
                </c:pt>
                <c:pt idx="125">
                  <c:v>356.5267395054629</c:v>
                </c:pt>
                <c:pt idx="126">
                  <c:v>356.5267395054629</c:v>
                </c:pt>
                <c:pt idx="127">
                  <c:v>356.5267395054629</c:v>
                </c:pt>
                <c:pt idx="128">
                  <c:v>356.5267395054629</c:v>
                </c:pt>
                <c:pt idx="129">
                  <c:v>356.5267395054629</c:v>
                </c:pt>
                <c:pt idx="130">
                  <c:v>356.5267395054629</c:v>
                </c:pt>
                <c:pt idx="131">
                  <c:v>356.5267395054629</c:v>
                </c:pt>
                <c:pt idx="132">
                  <c:v>356.5267395054629</c:v>
                </c:pt>
                <c:pt idx="133">
                  <c:v>356.5267395054629</c:v>
                </c:pt>
                <c:pt idx="134">
                  <c:v>356.5267395054629</c:v>
                </c:pt>
                <c:pt idx="135">
                  <c:v>356.5267395054629</c:v>
                </c:pt>
                <c:pt idx="136">
                  <c:v>356.5267395054629</c:v>
                </c:pt>
                <c:pt idx="137">
                  <c:v>356.5267395054629</c:v>
                </c:pt>
                <c:pt idx="138">
                  <c:v>356.5267395054629</c:v>
                </c:pt>
                <c:pt idx="139">
                  <c:v>356.5267395054629</c:v>
                </c:pt>
                <c:pt idx="140">
                  <c:v>356.5267395054629</c:v>
                </c:pt>
                <c:pt idx="141">
                  <c:v>356.5267395054629</c:v>
                </c:pt>
                <c:pt idx="142">
                  <c:v>356.5267395054629</c:v>
                </c:pt>
                <c:pt idx="143">
                  <c:v>356.5267395054629</c:v>
                </c:pt>
                <c:pt idx="144">
                  <c:v>356.5267395054629</c:v>
                </c:pt>
                <c:pt idx="145">
                  <c:v>356.5267395054629</c:v>
                </c:pt>
                <c:pt idx="146">
                  <c:v>356.5267395054629</c:v>
                </c:pt>
                <c:pt idx="147">
                  <c:v>356.5267395054629</c:v>
                </c:pt>
                <c:pt idx="148">
                  <c:v>356.5267395054629</c:v>
                </c:pt>
                <c:pt idx="149">
                  <c:v>356.5267395054629</c:v>
                </c:pt>
                <c:pt idx="150">
                  <c:v>356.5267395054629</c:v>
                </c:pt>
                <c:pt idx="151">
                  <c:v>356.5267395054629</c:v>
                </c:pt>
                <c:pt idx="152">
                  <c:v>356.5267395054629</c:v>
                </c:pt>
                <c:pt idx="153">
                  <c:v>356.5267395054629</c:v>
                </c:pt>
                <c:pt idx="154">
                  <c:v>356.5267395054629</c:v>
                </c:pt>
                <c:pt idx="155">
                  <c:v>356.5267395054629</c:v>
                </c:pt>
                <c:pt idx="156">
                  <c:v>356.5267395054629</c:v>
                </c:pt>
                <c:pt idx="157">
                  <c:v>356.5267395054629</c:v>
                </c:pt>
                <c:pt idx="158">
                  <c:v>356.5267395054629</c:v>
                </c:pt>
                <c:pt idx="159">
                  <c:v>356.5267395054629</c:v>
                </c:pt>
                <c:pt idx="160">
                  <c:v>356.5267395054629</c:v>
                </c:pt>
                <c:pt idx="161">
                  <c:v>356.5267395054629</c:v>
                </c:pt>
                <c:pt idx="162">
                  <c:v>356.5267395054629</c:v>
                </c:pt>
                <c:pt idx="163">
                  <c:v>356.5267395054629</c:v>
                </c:pt>
                <c:pt idx="164">
                  <c:v>356.5267395054629</c:v>
                </c:pt>
                <c:pt idx="165">
                  <c:v>356.5267395054629</c:v>
                </c:pt>
                <c:pt idx="166">
                  <c:v>356.5267395054629</c:v>
                </c:pt>
                <c:pt idx="167">
                  <c:v>356.5267395054629</c:v>
                </c:pt>
                <c:pt idx="168">
                  <c:v>356.5267395054629</c:v>
                </c:pt>
                <c:pt idx="169">
                  <c:v>356.5267395054629</c:v>
                </c:pt>
                <c:pt idx="170">
                  <c:v>356.5267395054629</c:v>
                </c:pt>
                <c:pt idx="171">
                  <c:v>356.5267395054629</c:v>
                </c:pt>
                <c:pt idx="172">
                  <c:v>356.5267395054629</c:v>
                </c:pt>
                <c:pt idx="173">
                  <c:v>356.5267395054629</c:v>
                </c:pt>
                <c:pt idx="174">
                  <c:v>356.5267395054629</c:v>
                </c:pt>
                <c:pt idx="175">
                  <c:v>356.5267395054629</c:v>
                </c:pt>
                <c:pt idx="176">
                  <c:v>356.5267395054629</c:v>
                </c:pt>
                <c:pt idx="177">
                  <c:v>356.5267395054629</c:v>
                </c:pt>
                <c:pt idx="178">
                  <c:v>356.5267395054629</c:v>
                </c:pt>
                <c:pt idx="179">
                  <c:v>356.5267395054629</c:v>
                </c:pt>
                <c:pt idx="180">
                  <c:v>356.5267395054629</c:v>
                </c:pt>
                <c:pt idx="181">
                  <c:v>356.5267395054629</c:v>
                </c:pt>
                <c:pt idx="182">
                  <c:v>356.5267395054629</c:v>
                </c:pt>
                <c:pt idx="183">
                  <c:v>356.5267395054629</c:v>
                </c:pt>
                <c:pt idx="184">
                  <c:v>356.5267395054629</c:v>
                </c:pt>
                <c:pt idx="185">
                  <c:v>356.5267395054629</c:v>
                </c:pt>
                <c:pt idx="186">
                  <c:v>356.5267395054629</c:v>
                </c:pt>
                <c:pt idx="187">
                  <c:v>356.5267395054629</c:v>
                </c:pt>
                <c:pt idx="188">
                  <c:v>356.5267395054629</c:v>
                </c:pt>
                <c:pt idx="189">
                  <c:v>356.5267395054629</c:v>
                </c:pt>
                <c:pt idx="190">
                  <c:v>356.5267395054629</c:v>
                </c:pt>
                <c:pt idx="191">
                  <c:v>356.5267395054629</c:v>
                </c:pt>
                <c:pt idx="192">
                  <c:v>356.5267395054629</c:v>
                </c:pt>
                <c:pt idx="193">
                  <c:v>356.5267395054629</c:v>
                </c:pt>
                <c:pt idx="194">
                  <c:v>356.5267395054629</c:v>
                </c:pt>
                <c:pt idx="195">
                  <c:v>356.5267395054629</c:v>
                </c:pt>
                <c:pt idx="196">
                  <c:v>356.5267395054629</c:v>
                </c:pt>
                <c:pt idx="197">
                  <c:v>356.5267395054629</c:v>
                </c:pt>
                <c:pt idx="198">
                  <c:v>356.5267395054629</c:v>
                </c:pt>
                <c:pt idx="199">
                  <c:v>356.5267395054629</c:v>
                </c:pt>
                <c:pt idx="200">
                  <c:v>356.5267395054629</c:v>
                </c:pt>
                <c:pt idx="201">
                  <c:v>356.5267395054629</c:v>
                </c:pt>
                <c:pt idx="202">
                  <c:v>356.5267395054629</c:v>
                </c:pt>
                <c:pt idx="203">
                  <c:v>356.5267395054629</c:v>
                </c:pt>
                <c:pt idx="204">
                  <c:v>356.5267395054629</c:v>
                </c:pt>
                <c:pt idx="205">
                  <c:v>356.5267395054629</c:v>
                </c:pt>
                <c:pt idx="206">
                  <c:v>356.5267395054629</c:v>
                </c:pt>
                <c:pt idx="207">
                  <c:v>356.5267395054629</c:v>
                </c:pt>
                <c:pt idx="208">
                  <c:v>356.5267395054629</c:v>
                </c:pt>
                <c:pt idx="209">
                  <c:v>356.5267395054629</c:v>
                </c:pt>
                <c:pt idx="210">
                  <c:v>356.5267395054629</c:v>
                </c:pt>
                <c:pt idx="211">
                  <c:v>356.5267395054629</c:v>
                </c:pt>
                <c:pt idx="212">
                  <c:v>356.5267395054629</c:v>
                </c:pt>
                <c:pt idx="213">
                  <c:v>356.5267395054629</c:v>
                </c:pt>
                <c:pt idx="214">
                  <c:v>356.5267395054629</c:v>
                </c:pt>
                <c:pt idx="215">
                  <c:v>356.5267395054629</c:v>
                </c:pt>
                <c:pt idx="216">
                  <c:v>356.5267395054629</c:v>
                </c:pt>
                <c:pt idx="217">
                  <c:v>356.5267395054629</c:v>
                </c:pt>
                <c:pt idx="218">
                  <c:v>356.5267395054629</c:v>
                </c:pt>
                <c:pt idx="219">
                  <c:v>356.5267395054629</c:v>
                </c:pt>
                <c:pt idx="220">
                  <c:v>356.5267395054629</c:v>
                </c:pt>
                <c:pt idx="221">
                  <c:v>356.5267395054629</c:v>
                </c:pt>
                <c:pt idx="222">
                  <c:v>356.5267395054629</c:v>
                </c:pt>
                <c:pt idx="223">
                  <c:v>356.5267395054629</c:v>
                </c:pt>
                <c:pt idx="224">
                  <c:v>356.5267395054629</c:v>
                </c:pt>
                <c:pt idx="225">
                  <c:v>356.5267395054629</c:v>
                </c:pt>
                <c:pt idx="226">
                  <c:v>356.5267395054629</c:v>
                </c:pt>
                <c:pt idx="227">
                  <c:v>356.5267395054629</c:v>
                </c:pt>
                <c:pt idx="228">
                  <c:v>356.5267395054629</c:v>
                </c:pt>
                <c:pt idx="229">
                  <c:v>356.5267395054629</c:v>
                </c:pt>
                <c:pt idx="230">
                  <c:v>356.5267395054629</c:v>
                </c:pt>
                <c:pt idx="231">
                  <c:v>356.5267395054629</c:v>
                </c:pt>
                <c:pt idx="232">
                  <c:v>356.5267395054629</c:v>
                </c:pt>
                <c:pt idx="233">
                  <c:v>356.5267395054629</c:v>
                </c:pt>
                <c:pt idx="234">
                  <c:v>356.5267395054629</c:v>
                </c:pt>
                <c:pt idx="235">
                  <c:v>356.5267395054629</c:v>
                </c:pt>
                <c:pt idx="236">
                  <c:v>356.5267395054629</c:v>
                </c:pt>
                <c:pt idx="237">
                  <c:v>356.5267395054629</c:v>
                </c:pt>
                <c:pt idx="238">
                  <c:v>356.5267395054629</c:v>
                </c:pt>
                <c:pt idx="239">
                  <c:v>356.5267395054629</c:v>
                </c:pt>
                <c:pt idx="240">
                  <c:v>356.5267395054629</c:v>
                </c:pt>
                <c:pt idx="241">
                  <c:v>356.5267395054629</c:v>
                </c:pt>
                <c:pt idx="242">
                  <c:v>356.5267395054629</c:v>
                </c:pt>
                <c:pt idx="243">
                  <c:v>356.5267395054629</c:v>
                </c:pt>
                <c:pt idx="244">
                  <c:v>356.5267395054629</c:v>
                </c:pt>
                <c:pt idx="245">
                  <c:v>356.5267395054629</c:v>
                </c:pt>
                <c:pt idx="246">
                  <c:v>356.5267395054629</c:v>
                </c:pt>
                <c:pt idx="247">
                  <c:v>356.5267395054629</c:v>
                </c:pt>
                <c:pt idx="248">
                  <c:v>356.5267395054629</c:v>
                </c:pt>
                <c:pt idx="249">
                  <c:v>356.5267395054629</c:v>
                </c:pt>
                <c:pt idx="250">
                  <c:v>356.5267395054629</c:v>
                </c:pt>
                <c:pt idx="251">
                  <c:v>356.5267395054629</c:v>
                </c:pt>
                <c:pt idx="252">
                  <c:v>356.5267395054629</c:v>
                </c:pt>
                <c:pt idx="253">
                  <c:v>356.5267395054629</c:v>
                </c:pt>
                <c:pt idx="254">
                  <c:v>356.5267395054629</c:v>
                </c:pt>
                <c:pt idx="255">
                  <c:v>356.5267395054629</c:v>
                </c:pt>
                <c:pt idx="256">
                  <c:v>356.5267395054629</c:v>
                </c:pt>
                <c:pt idx="257">
                  <c:v>356.5267395054629</c:v>
                </c:pt>
                <c:pt idx="258">
                  <c:v>356.5267395054629</c:v>
                </c:pt>
                <c:pt idx="259">
                  <c:v>356.5267395054629</c:v>
                </c:pt>
                <c:pt idx="260">
                  <c:v>356.5267395054629</c:v>
                </c:pt>
                <c:pt idx="261">
                  <c:v>356.5267395054629</c:v>
                </c:pt>
                <c:pt idx="262">
                  <c:v>356.5267395054629</c:v>
                </c:pt>
                <c:pt idx="263">
                  <c:v>356.5267395054629</c:v>
                </c:pt>
                <c:pt idx="264">
                  <c:v>356.5267395054629</c:v>
                </c:pt>
                <c:pt idx="265">
                  <c:v>356.5267395054629</c:v>
                </c:pt>
                <c:pt idx="266">
                  <c:v>356.5267395054629</c:v>
                </c:pt>
                <c:pt idx="267">
                  <c:v>356.5267395054629</c:v>
                </c:pt>
                <c:pt idx="268">
                  <c:v>356.5267395054629</c:v>
                </c:pt>
                <c:pt idx="269">
                  <c:v>356.5267395054629</c:v>
                </c:pt>
                <c:pt idx="270">
                  <c:v>356.5267395054629</c:v>
                </c:pt>
                <c:pt idx="271">
                  <c:v>356.5267395054629</c:v>
                </c:pt>
                <c:pt idx="272">
                  <c:v>356.5267395054629</c:v>
                </c:pt>
                <c:pt idx="273">
                  <c:v>356.5267395054629</c:v>
                </c:pt>
                <c:pt idx="274">
                  <c:v>356.5267395054629</c:v>
                </c:pt>
                <c:pt idx="275">
                  <c:v>356.5267395054629</c:v>
                </c:pt>
                <c:pt idx="276">
                  <c:v>356.5267395054629</c:v>
                </c:pt>
                <c:pt idx="277">
                  <c:v>356.5267395054629</c:v>
                </c:pt>
                <c:pt idx="278">
                  <c:v>356.5267395054629</c:v>
                </c:pt>
                <c:pt idx="279">
                  <c:v>356.5267395054629</c:v>
                </c:pt>
                <c:pt idx="280">
                  <c:v>356.5267395054629</c:v>
                </c:pt>
                <c:pt idx="281">
                  <c:v>356.5267395054629</c:v>
                </c:pt>
                <c:pt idx="282">
                  <c:v>356.5267395054629</c:v>
                </c:pt>
                <c:pt idx="283">
                  <c:v>356.5267395054629</c:v>
                </c:pt>
                <c:pt idx="284">
                  <c:v>356.5267395054629</c:v>
                </c:pt>
                <c:pt idx="285">
                  <c:v>356.5267395054629</c:v>
                </c:pt>
                <c:pt idx="286">
                  <c:v>356.5267395054629</c:v>
                </c:pt>
                <c:pt idx="287">
                  <c:v>356.5267395054629</c:v>
                </c:pt>
                <c:pt idx="288">
                  <c:v>356.5267395054629</c:v>
                </c:pt>
                <c:pt idx="289">
                  <c:v>356.5267395054629</c:v>
                </c:pt>
                <c:pt idx="290">
                  <c:v>356.5267395054629</c:v>
                </c:pt>
                <c:pt idx="291">
                  <c:v>356.5267395054629</c:v>
                </c:pt>
                <c:pt idx="292">
                  <c:v>356.5267395054629</c:v>
                </c:pt>
                <c:pt idx="293">
                  <c:v>356.5267395054629</c:v>
                </c:pt>
                <c:pt idx="294">
                  <c:v>356.5267395054629</c:v>
                </c:pt>
                <c:pt idx="295">
                  <c:v>356.5267395054629</c:v>
                </c:pt>
                <c:pt idx="296">
                  <c:v>356.5267395054629</c:v>
                </c:pt>
                <c:pt idx="297">
                  <c:v>356.5267395054629</c:v>
                </c:pt>
                <c:pt idx="298">
                  <c:v>356.5267395054629</c:v>
                </c:pt>
                <c:pt idx="299">
                  <c:v>356.5267395054629</c:v>
                </c:pt>
                <c:pt idx="300">
                  <c:v>356.5267395054629</c:v>
                </c:pt>
                <c:pt idx="301">
                  <c:v>356.5267395054629</c:v>
                </c:pt>
                <c:pt idx="302">
                  <c:v>356.5267395054629</c:v>
                </c:pt>
                <c:pt idx="303">
                  <c:v>356.5267395054629</c:v>
                </c:pt>
                <c:pt idx="304">
                  <c:v>356.5267395054629</c:v>
                </c:pt>
                <c:pt idx="305">
                  <c:v>356.5267395054629</c:v>
                </c:pt>
                <c:pt idx="306">
                  <c:v>356.5267395054629</c:v>
                </c:pt>
                <c:pt idx="307">
                  <c:v>356.5267395054629</c:v>
                </c:pt>
                <c:pt idx="308">
                  <c:v>356.5267395054629</c:v>
                </c:pt>
                <c:pt idx="309">
                  <c:v>356.5267395054629</c:v>
                </c:pt>
                <c:pt idx="310">
                  <c:v>356.5267395054629</c:v>
                </c:pt>
                <c:pt idx="311">
                  <c:v>356.5267395054629</c:v>
                </c:pt>
                <c:pt idx="312">
                  <c:v>356.5267395054629</c:v>
                </c:pt>
                <c:pt idx="313">
                  <c:v>356.5267395054629</c:v>
                </c:pt>
                <c:pt idx="314">
                  <c:v>356.5267395054629</c:v>
                </c:pt>
                <c:pt idx="315">
                  <c:v>356.5267395054629</c:v>
                </c:pt>
                <c:pt idx="316">
                  <c:v>356.5267395054629</c:v>
                </c:pt>
                <c:pt idx="317">
                  <c:v>356.5267395054629</c:v>
                </c:pt>
                <c:pt idx="318">
                  <c:v>356.5267395054629</c:v>
                </c:pt>
                <c:pt idx="319">
                  <c:v>356.5267395054629</c:v>
                </c:pt>
                <c:pt idx="320">
                  <c:v>356.5267395054629</c:v>
                </c:pt>
                <c:pt idx="321">
                  <c:v>356.5267395054629</c:v>
                </c:pt>
                <c:pt idx="322">
                  <c:v>356.5267395054629</c:v>
                </c:pt>
                <c:pt idx="323">
                  <c:v>356.5267395054629</c:v>
                </c:pt>
                <c:pt idx="324">
                  <c:v>356.5267395054629</c:v>
                </c:pt>
                <c:pt idx="325">
                  <c:v>356.5267395054629</c:v>
                </c:pt>
                <c:pt idx="326">
                  <c:v>356.5267395054629</c:v>
                </c:pt>
                <c:pt idx="327">
                  <c:v>356.5267395054629</c:v>
                </c:pt>
                <c:pt idx="328">
                  <c:v>356.5267395054629</c:v>
                </c:pt>
                <c:pt idx="329">
                  <c:v>356.5267395054629</c:v>
                </c:pt>
                <c:pt idx="330">
                  <c:v>356.5267395054629</c:v>
                </c:pt>
                <c:pt idx="331">
                  <c:v>356.5267395054629</c:v>
                </c:pt>
                <c:pt idx="332">
                  <c:v>356.5267395054629</c:v>
                </c:pt>
                <c:pt idx="333">
                  <c:v>356.5267395054629</c:v>
                </c:pt>
                <c:pt idx="334">
                  <c:v>356.5267395054629</c:v>
                </c:pt>
                <c:pt idx="335">
                  <c:v>356.5267395054629</c:v>
                </c:pt>
                <c:pt idx="336">
                  <c:v>356.5267395054629</c:v>
                </c:pt>
                <c:pt idx="337">
                  <c:v>356.5267395054629</c:v>
                </c:pt>
                <c:pt idx="338">
                  <c:v>356.5267395054629</c:v>
                </c:pt>
                <c:pt idx="339">
                  <c:v>356.5267395054629</c:v>
                </c:pt>
                <c:pt idx="340">
                  <c:v>356.5267395054629</c:v>
                </c:pt>
                <c:pt idx="341">
                  <c:v>356.5267395054629</c:v>
                </c:pt>
                <c:pt idx="342">
                  <c:v>356.5267395054629</c:v>
                </c:pt>
                <c:pt idx="343">
                  <c:v>356.5267395054629</c:v>
                </c:pt>
                <c:pt idx="344">
                  <c:v>356.5267395054629</c:v>
                </c:pt>
                <c:pt idx="345">
                  <c:v>356.5267395054629</c:v>
                </c:pt>
                <c:pt idx="346">
                  <c:v>356.5267395054629</c:v>
                </c:pt>
                <c:pt idx="347">
                  <c:v>356.5267395054629</c:v>
                </c:pt>
                <c:pt idx="348">
                  <c:v>356.5267395054629</c:v>
                </c:pt>
                <c:pt idx="349">
                  <c:v>356.5267395054629</c:v>
                </c:pt>
                <c:pt idx="350">
                  <c:v>356.5267395054629</c:v>
                </c:pt>
                <c:pt idx="351">
                  <c:v>356.5267395054629</c:v>
                </c:pt>
                <c:pt idx="352">
                  <c:v>356.5267395054629</c:v>
                </c:pt>
                <c:pt idx="353">
                  <c:v>356.5267395054629</c:v>
                </c:pt>
                <c:pt idx="354">
                  <c:v>356.5267395054629</c:v>
                </c:pt>
                <c:pt idx="355">
                  <c:v>356.5267395054629</c:v>
                </c:pt>
                <c:pt idx="356">
                  <c:v>356.5267395054629</c:v>
                </c:pt>
                <c:pt idx="357">
                  <c:v>356.5267395054629</c:v>
                </c:pt>
                <c:pt idx="358">
                  <c:v>356.5267395054629</c:v>
                </c:pt>
                <c:pt idx="359">
                  <c:v>356.5267395054629</c:v>
                </c:pt>
                <c:pt idx="360">
                  <c:v>356.5267395054629</c:v>
                </c:pt>
                <c:pt idx="361">
                  <c:v>356.5267395054629</c:v>
                </c:pt>
                <c:pt idx="362">
                  <c:v>356.5267395054629</c:v>
                </c:pt>
                <c:pt idx="363">
                  <c:v>356.5267395054629</c:v>
                </c:pt>
                <c:pt idx="364">
                  <c:v>356.5267395054629</c:v>
                </c:pt>
                <c:pt idx="365">
                  <c:v>356.5267395054629</c:v>
                </c:pt>
                <c:pt idx="366">
                  <c:v>356.5267395054629</c:v>
                </c:pt>
                <c:pt idx="367">
                  <c:v>356.5267395054629</c:v>
                </c:pt>
                <c:pt idx="368">
                  <c:v>356.5267395054629</c:v>
                </c:pt>
                <c:pt idx="369">
                  <c:v>356.5267395054629</c:v>
                </c:pt>
                <c:pt idx="370">
                  <c:v>356.5267395054629</c:v>
                </c:pt>
                <c:pt idx="371">
                  <c:v>356.5267395054629</c:v>
                </c:pt>
                <c:pt idx="372">
                  <c:v>356.5267395054629</c:v>
                </c:pt>
                <c:pt idx="373">
                  <c:v>356.5267395054629</c:v>
                </c:pt>
                <c:pt idx="374">
                  <c:v>356.5267395054629</c:v>
                </c:pt>
                <c:pt idx="375">
                  <c:v>356.5267395054629</c:v>
                </c:pt>
                <c:pt idx="376">
                  <c:v>356.5267395054629</c:v>
                </c:pt>
                <c:pt idx="377">
                  <c:v>356.5267395054629</c:v>
                </c:pt>
                <c:pt idx="378">
                  <c:v>356.5267395054629</c:v>
                </c:pt>
                <c:pt idx="379">
                  <c:v>356.5267395054629</c:v>
                </c:pt>
                <c:pt idx="380">
                  <c:v>356.5267395054629</c:v>
                </c:pt>
                <c:pt idx="381">
                  <c:v>356.5267395054629</c:v>
                </c:pt>
                <c:pt idx="382">
                  <c:v>356.5267395054629</c:v>
                </c:pt>
                <c:pt idx="383">
                  <c:v>356.5267395054629</c:v>
                </c:pt>
                <c:pt idx="384">
                  <c:v>356.5267395054629</c:v>
                </c:pt>
                <c:pt idx="385">
                  <c:v>356.5267395054629</c:v>
                </c:pt>
                <c:pt idx="386">
                  <c:v>356.5267395054629</c:v>
                </c:pt>
                <c:pt idx="387">
                  <c:v>356.5267395054629</c:v>
                </c:pt>
                <c:pt idx="388">
                  <c:v>356.5267395054629</c:v>
                </c:pt>
                <c:pt idx="389">
                  <c:v>356.5267395054629</c:v>
                </c:pt>
                <c:pt idx="390">
                  <c:v>356.5267395054629</c:v>
                </c:pt>
                <c:pt idx="391">
                  <c:v>356.5267395054629</c:v>
                </c:pt>
                <c:pt idx="392">
                  <c:v>356.5267395054629</c:v>
                </c:pt>
                <c:pt idx="393">
                  <c:v>356.5267395054629</c:v>
                </c:pt>
                <c:pt idx="394">
                  <c:v>356.5267395054629</c:v>
                </c:pt>
                <c:pt idx="395">
                  <c:v>356.5267395054629</c:v>
                </c:pt>
                <c:pt idx="396">
                  <c:v>356.5267395054629</c:v>
                </c:pt>
                <c:pt idx="397">
                  <c:v>356.5267395054629</c:v>
                </c:pt>
                <c:pt idx="398">
                  <c:v>356.5267395054629</c:v>
                </c:pt>
                <c:pt idx="399">
                  <c:v>356.5267395054629</c:v>
                </c:pt>
                <c:pt idx="400">
                  <c:v>356.5267395054629</c:v>
                </c:pt>
                <c:pt idx="401">
                  <c:v>356.5267395054629</c:v>
                </c:pt>
                <c:pt idx="402">
                  <c:v>356.5267395054629</c:v>
                </c:pt>
                <c:pt idx="403">
                  <c:v>356.5267395054629</c:v>
                </c:pt>
                <c:pt idx="404">
                  <c:v>356.5267395054629</c:v>
                </c:pt>
                <c:pt idx="405">
                  <c:v>356.5267395054629</c:v>
                </c:pt>
                <c:pt idx="406">
                  <c:v>356.5267395054629</c:v>
                </c:pt>
                <c:pt idx="407">
                  <c:v>356.5267395054629</c:v>
                </c:pt>
                <c:pt idx="408">
                  <c:v>356.5267395054629</c:v>
                </c:pt>
                <c:pt idx="409">
                  <c:v>356.5267395054629</c:v>
                </c:pt>
                <c:pt idx="410">
                  <c:v>356.5267395054629</c:v>
                </c:pt>
                <c:pt idx="411">
                  <c:v>356.5267395054629</c:v>
                </c:pt>
                <c:pt idx="412">
                  <c:v>356.5267395054629</c:v>
                </c:pt>
                <c:pt idx="413">
                  <c:v>356.5267395054629</c:v>
                </c:pt>
                <c:pt idx="414">
                  <c:v>356.5267395054629</c:v>
                </c:pt>
                <c:pt idx="415">
                  <c:v>356.5267395054629</c:v>
                </c:pt>
                <c:pt idx="416">
                  <c:v>356.5267395054629</c:v>
                </c:pt>
                <c:pt idx="417">
                  <c:v>356.5267395054629</c:v>
                </c:pt>
                <c:pt idx="418">
                  <c:v>356.5267395054629</c:v>
                </c:pt>
                <c:pt idx="419">
                  <c:v>356.5267395054629</c:v>
                </c:pt>
                <c:pt idx="420">
                  <c:v>356.5267395054629</c:v>
                </c:pt>
                <c:pt idx="421">
                  <c:v>356.5267395054629</c:v>
                </c:pt>
                <c:pt idx="422">
                  <c:v>356.5267395054629</c:v>
                </c:pt>
                <c:pt idx="423">
                  <c:v>356.5267395054629</c:v>
                </c:pt>
                <c:pt idx="424">
                  <c:v>356.5267395054629</c:v>
                </c:pt>
                <c:pt idx="425">
                  <c:v>356.5267395054629</c:v>
                </c:pt>
                <c:pt idx="426">
                  <c:v>356.5267395054629</c:v>
                </c:pt>
                <c:pt idx="427">
                  <c:v>356.5267395054629</c:v>
                </c:pt>
                <c:pt idx="428">
                  <c:v>356.5267395054629</c:v>
                </c:pt>
                <c:pt idx="429">
                  <c:v>356.5267395054629</c:v>
                </c:pt>
                <c:pt idx="430">
                  <c:v>356.5267395054629</c:v>
                </c:pt>
                <c:pt idx="431">
                  <c:v>356.5267395054629</c:v>
                </c:pt>
                <c:pt idx="432">
                  <c:v>356.5267395054629</c:v>
                </c:pt>
                <c:pt idx="433">
                  <c:v>356.5267395054629</c:v>
                </c:pt>
                <c:pt idx="434">
                  <c:v>356.5267395054629</c:v>
                </c:pt>
                <c:pt idx="435">
                  <c:v>356.5267395054629</c:v>
                </c:pt>
                <c:pt idx="436">
                  <c:v>356.5267395054629</c:v>
                </c:pt>
                <c:pt idx="437">
                  <c:v>356.5267395054629</c:v>
                </c:pt>
                <c:pt idx="438">
                  <c:v>356.5267395054629</c:v>
                </c:pt>
                <c:pt idx="439">
                  <c:v>356.5267395054629</c:v>
                </c:pt>
                <c:pt idx="440">
                  <c:v>356.5267395054629</c:v>
                </c:pt>
                <c:pt idx="441">
                  <c:v>356.5267395054629</c:v>
                </c:pt>
                <c:pt idx="442">
                  <c:v>356.5267395054629</c:v>
                </c:pt>
                <c:pt idx="443">
                  <c:v>356.5267395054629</c:v>
                </c:pt>
                <c:pt idx="444">
                  <c:v>356.5267395054629</c:v>
                </c:pt>
                <c:pt idx="445">
                  <c:v>356.5267395054629</c:v>
                </c:pt>
                <c:pt idx="446">
                  <c:v>356.5267395054629</c:v>
                </c:pt>
                <c:pt idx="447">
                  <c:v>356.5267395054629</c:v>
                </c:pt>
                <c:pt idx="448">
                  <c:v>356.5267395054629</c:v>
                </c:pt>
                <c:pt idx="449">
                  <c:v>356.5267395054629</c:v>
                </c:pt>
                <c:pt idx="450">
                  <c:v>356.5267395054629</c:v>
                </c:pt>
                <c:pt idx="451">
                  <c:v>356.5267395054629</c:v>
                </c:pt>
                <c:pt idx="452">
                  <c:v>356.5267395054629</c:v>
                </c:pt>
                <c:pt idx="453">
                  <c:v>356.5267395054629</c:v>
                </c:pt>
                <c:pt idx="454">
                  <c:v>356.5267395054629</c:v>
                </c:pt>
                <c:pt idx="455">
                  <c:v>356.5267395054629</c:v>
                </c:pt>
                <c:pt idx="456">
                  <c:v>356.5267395054629</c:v>
                </c:pt>
                <c:pt idx="457">
                  <c:v>356.5267395054629</c:v>
                </c:pt>
                <c:pt idx="458">
                  <c:v>356.5267395054629</c:v>
                </c:pt>
                <c:pt idx="459">
                  <c:v>356.5267395054629</c:v>
                </c:pt>
                <c:pt idx="460">
                  <c:v>356.5267395054629</c:v>
                </c:pt>
                <c:pt idx="461">
                  <c:v>356.5267395054629</c:v>
                </c:pt>
                <c:pt idx="462">
                  <c:v>356.5267395054629</c:v>
                </c:pt>
                <c:pt idx="463">
                  <c:v>356.5267395054629</c:v>
                </c:pt>
                <c:pt idx="464">
                  <c:v>356.5267395054629</c:v>
                </c:pt>
                <c:pt idx="465">
                  <c:v>356.5267395054629</c:v>
                </c:pt>
                <c:pt idx="466">
                  <c:v>356.5267395054629</c:v>
                </c:pt>
                <c:pt idx="467">
                  <c:v>356.5267395054629</c:v>
                </c:pt>
                <c:pt idx="468">
                  <c:v>356.5267395054629</c:v>
                </c:pt>
                <c:pt idx="469">
                  <c:v>356.5267395054629</c:v>
                </c:pt>
                <c:pt idx="470">
                  <c:v>356.5267395054629</c:v>
                </c:pt>
                <c:pt idx="471">
                  <c:v>356.5267395054629</c:v>
                </c:pt>
                <c:pt idx="472">
                  <c:v>356.5267395054629</c:v>
                </c:pt>
                <c:pt idx="473">
                  <c:v>356.5267395054629</c:v>
                </c:pt>
                <c:pt idx="474">
                  <c:v>356.5267395054629</c:v>
                </c:pt>
                <c:pt idx="475">
                  <c:v>356.5267395054629</c:v>
                </c:pt>
                <c:pt idx="476">
                  <c:v>356.5267395054629</c:v>
                </c:pt>
                <c:pt idx="477">
                  <c:v>356.5267395054629</c:v>
                </c:pt>
                <c:pt idx="478">
                  <c:v>356.5267395054629</c:v>
                </c:pt>
                <c:pt idx="479">
                  <c:v>356.5267395054629</c:v>
                </c:pt>
                <c:pt idx="480">
                  <c:v>356.5267395054629</c:v>
                </c:pt>
                <c:pt idx="481">
                  <c:v>356.5267395054629</c:v>
                </c:pt>
                <c:pt idx="482">
                  <c:v>356.5267395054629</c:v>
                </c:pt>
                <c:pt idx="483">
                  <c:v>356.5267395054629</c:v>
                </c:pt>
                <c:pt idx="484">
                  <c:v>356.5267395054629</c:v>
                </c:pt>
                <c:pt idx="485">
                  <c:v>356.5267395054629</c:v>
                </c:pt>
                <c:pt idx="486">
                  <c:v>356.5267395054629</c:v>
                </c:pt>
                <c:pt idx="487">
                  <c:v>356.5267395054629</c:v>
                </c:pt>
                <c:pt idx="488">
                  <c:v>356.5267395054629</c:v>
                </c:pt>
                <c:pt idx="489">
                  <c:v>356.5267395054629</c:v>
                </c:pt>
                <c:pt idx="490">
                  <c:v>356.5267395054629</c:v>
                </c:pt>
                <c:pt idx="491">
                  <c:v>356.5267395054629</c:v>
                </c:pt>
                <c:pt idx="492">
                  <c:v>356.5267395054629</c:v>
                </c:pt>
                <c:pt idx="493">
                  <c:v>356.5267395054629</c:v>
                </c:pt>
                <c:pt idx="494">
                  <c:v>356.5267395054629</c:v>
                </c:pt>
                <c:pt idx="495">
                  <c:v>356.5267395054629</c:v>
                </c:pt>
                <c:pt idx="496">
                  <c:v>356.5267395054629</c:v>
                </c:pt>
                <c:pt idx="497">
                  <c:v>356.5267395054629</c:v>
                </c:pt>
                <c:pt idx="498">
                  <c:v>356.5267395054629</c:v>
                </c:pt>
                <c:pt idx="499">
                  <c:v>356.5267395054629</c:v>
                </c:pt>
                <c:pt idx="500">
                  <c:v>356.5267395054629</c:v>
                </c:pt>
                <c:pt idx="501">
                  <c:v>356.5267395054629</c:v>
                </c:pt>
                <c:pt idx="502">
                  <c:v>356.5267395054629</c:v>
                </c:pt>
                <c:pt idx="503">
                  <c:v>356.5267395054629</c:v>
                </c:pt>
                <c:pt idx="504">
                  <c:v>356.5267395054629</c:v>
                </c:pt>
                <c:pt idx="505">
                  <c:v>356.5267395054629</c:v>
                </c:pt>
                <c:pt idx="506">
                  <c:v>356.5267395054629</c:v>
                </c:pt>
                <c:pt idx="507">
                  <c:v>356.5267395054629</c:v>
                </c:pt>
                <c:pt idx="508">
                  <c:v>356.5267395054629</c:v>
                </c:pt>
                <c:pt idx="509">
                  <c:v>356.5267395054629</c:v>
                </c:pt>
                <c:pt idx="510">
                  <c:v>356.5267395054629</c:v>
                </c:pt>
                <c:pt idx="511">
                  <c:v>356.5267395054629</c:v>
                </c:pt>
                <c:pt idx="512">
                  <c:v>356.5267395054629</c:v>
                </c:pt>
                <c:pt idx="513">
                  <c:v>356.5267395054629</c:v>
                </c:pt>
                <c:pt idx="514">
                  <c:v>356.5267395054629</c:v>
                </c:pt>
                <c:pt idx="515">
                  <c:v>356.5267395054629</c:v>
                </c:pt>
                <c:pt idx="516">
                  <c:v>356.5267395054629</c:v>
                </c:pt>
                <c:pt idx="517">
                  <c:v>356.5267395054629</c:v>
                </c:pt>
                <c:pt idx="518">
                  <c:v>356.5267395054629</c:v>
                </c:pt>
                <c:pt idx="519">
                  <c:v>356.5267395054629</c:v>
                </c:pt>
                <c:pt idx="520">
                  <c:v>356.5267395054629</c:v>
                </c:pt>
                <c:pt idx="521">
                  <c:v>356.5267395054629</c:v>
                </c:pt>
                <c:pt idx="522">
                  <c:v>356.5267395054629</c:v>
                </c:pt>
                <c:pt idx="523">
                  <c:v>356.5267395054629</c:v>
                </c:pt>
                <c:pt idx="524">
                  <c:v>356.5267395054629</c:v>
                </c:pt>
                <c:pt idx="525">
                  <c:v>356.5267395054629</c:v>
                </c:pt>
                <c:pt idx="526">
                  <c:v>356.5267395054629</c:v>
                </c:pt>
                <c:pt idx="527">
                  <c:v>356.5267395054629</c:v>
                </c:pt>
                <c:pt idx="528">
                  <c:v>356.5267395054629</c:v>
                </c:pt>
                <c:pt idx="529">
                  <c:v>356.5267395054629</c:v>
                </c:pt>
                <c:pt idx="530">
                  <c:v>356.5267395054629</c:v>
                </c:pt>
                <c:pt idx="531">
                  <c:v>356.5267395054629</c:v>
                </c:pt>
                <c:pt idx="532">
                  <c:v>356.5267395054629</c:v>
                </c:pt>
                <c:pt idx="533">
                  <c:v>356.5267395054629</c:v>
                </c:pt>
                <c:pt idx="534">
                  <c:v>356.5267395054629</c:v>
                </c:pt>
                <c:pt idx="535">
                  <c:v>356.5267395054629</c:v>
                </c:pt>
                <c:pt idx="536">
                  <c:v>356.5267395054629</c:v>
                </c:pt>
                <c:pt idx="537">
                  <c:v>356.5267395054629</c:v>
                </c:pt>
                <c:pt idx="538">
                  <c:v>356.5267395054629</c:v>
                </c:pt>
                <c:pt idx="539">
                  <c:v>356.5267395054629</c:v>
                </c:pt>
                <c:pt idx="540">
                  <c:v>356.5267395054629</c:v>
                </c:pt>
                <c:pt idx="541">
                  <c:v>356.5267395054629</c:v>
                </c:pt>
                <c:pt idx="542">
                  <c:v>356.5267395054629</c:v>
                </c:pt>
                <c:pt idx="543">
                  <c:v>356.5267395054629</c:v>
                </c:pt>
                <c:pt idx="544">
                  <c:v>356.5267395054629</c:v>
                </c:pt>
                <c:pt idx="545">
                  <c:v>356.5267395054629</c:v>
                </c:pt>
                <c:pt idx="546">
                  <c:v>356.5267395054629</c:v>
                </c:pt>
                <c:pt idx="547">
                  <c:v>356.5267395054629</c:v>
                </c:pt>
                <c:pt idx="548">
                  <c:v>356.5267395054629</c:v>
                </c:pt>
                <c:pt idx="549">
                  <c:v>356.5267395054629</c:v>
                </c:pt>
                <c:pt idx="550">
                  <c:v>356.5267395054629</c:v>
                </c:pt>
                <c:pt idx="551">
                  <c:v>356.5267395054629</c:v>
                </c:pt>
                <c:pt idx="552">
                  <c:v>356.5267395054629</c:v>
                </c:pt>
                <c:pt idx="553">
                  <c:v>356.5267395054629</c:v>
                </c:pt>
                <c:pt idx="554">
                  <c:v>356.5267395054629</c:v>
                </c:pt>
                <c:pt idx="555">
                  <c:v>356.5267395054629</c:v>
                </c:pt>
                <c:pt idx="556">
                  <c:v>356.5267395054629</c:v>
                </c:pt>
                <c:pt idx="557">
                  <c:v>356.5267395054629</c:v>
                </c:pt>
                <c:pt idx="558">
                  <c:v>356.5267395054629</c:v>
                </c:pt>
                <c:pt idx="559">
                  <c:v>356.5267395054629</c:v>
                </c:pt>
                <c:pt idx="560">
                  <c:v>356.5267395054629</c:v>
                </c:pt>
                <c:pt idx="561">
                  <c:v>356.5267395054629</c:v>
                </c:pt>
                <c:pt idx="562">
                  <c:v>356.5267395054629</c:v>
                </c:pt>
                <c:pt idx="563">
                  <c:v>356.5267395054629</c:v>
                </c:pt>
                <c:pt idx="564">
                  <c:v>356.5267395054629</c:v>
                </c:pt>
                <c:pt idx="565">
                  <c:v>356.5267395054629</c:v>
                </c:pt>
                <c:pt idx="566">
                  <c:v>356.5267395054629</c:v>
                </c:pt>
                <c:pt idx="567">
                  <c:v>356.5267395054629</c:v>
                </c:pt>
                <c:pt idx="568">
                  <c:v>356.5267395054629</c:v>
                </c:pt>
                <c:pt idx="569">
                  <c:v>356.5267395054629</c:v>
                </c:pt>
                <c:pt idx="570">
                  <c:v>356.5267395054629</c:v>
                </c:pt>
                <c:pt idx="571">
                  <c:v>356.5267395054629</c:v>
                </c:pt>
                <c:pt idx="572">
                  <c:v>356.5267395054629</c:v>
                </c:pt>
                <c:pt idx="573">
                  <c:v>356.5267395054629</c:v>
                </c:pt>
                <c:pt idx="574">
                  <c:v>356.5267395054629</c:v>
                </c:pt>
                <c:pt idx="575">
                  <c:v>356.5267395054629</c:v>
                </c:pt>
                <c:pt idx="576">
                  <c:v>356.5267395054629</c:v>
                </c:pt>
                <c:pt idx="577">
                  <c:v>356.5267395054629</c:v>
                </c:pt>
                <c:pt idx="578">
                  <c:v>356.5267395054629</c:v>
                </c:pt>
                <c:pt idx="579">
                  <c:v>356.5267395054629</c:v>
                </c:pt>
                <c:pt idx="580">
                  <c:v>356.5267395054629</c:v>
                </c:pt>
                <c:pt idx="581">
                  <c:v>356.5267395054629</c:v>
                </c:pt>
                <c:pt idx="582">
                  <c:v>356.5267395054629</c:v>
                </c:pt>
                <c:pt idx="583">
                  <c:v>356.5267395054629</c:v>
                </c:pt>
                <c:pt idx="584">
                  <c:v>356.5267395054629</c:v>
                </c:pt>
                <c:pt idx="585">
                  <c:v>356.5267395054629</c:v>
                </c:pt>
                <c:pt idx="586">
                  <c:v>356.5267395054629</c:v>
                </c:pt>
                <c:pt idx="587">
                  <c:v>356.5267395054629</c:v>
                </c:pt>
                <c:pt idx="588">
                  <c:v>356.5267395054629</c:v>
                </c:pt>
                <c:pt idx="589">
                  <c:v>356.5267395054629</c:v>
                </c:pt>
                <c:pt idx="590">
                  <c:v>356.5267395054629</c:v>
                </c:pt>
                <c:pt idx="591">
                  <c:v>356.5267395054629</c:v>
                </c:pt>
                <c:pt idx="592">
                  <c:v>356.5267395054629</c:v>
                </c:pt>
                <c:pt idx="593">
                  <c:v>356.5267395054629</c:v>
                </c:pt>
                <c:pt idx="594">
                  <c:v>356.5267395054629</c:v>
                </c:pt>
                <c:pt idx="595">
                  <c:v>356.5267395054629</c:v>
                </c:pt>
                <c:pt idx="596">
                  <c:v>356.5267395054629</c:v>
                </c:pt>
                <c:pt idx="597">
                  <c:v>356.5267395054629</c:v>
                </c:pt>
                <c:pt idx="598">
                  <c:v>356.5267395054629</c:v>
                </c:pt>
                <c:pt idx="599">
                  <c:v>356.5267395054629</c:v>
                </c:pt>
                <c:pt idx="600">
                  <c:v>356.5267395054629</c:v>
                </c:pt>
                <c:pt idx="601">
                  <c:v>356.5267395054629</c:v>
                </c:pt>
                <c:pt idx="602">
                  <c:v>356.5267395054629</c:v>
                </c:pt>
                <c:pt idx="603">
                  <c:v>356.5267395054629</c:v>
                </c:pt>
                <c:pt idx="604">
                  <c:v>356.5267395054629</c:v>
                </c:pt>
                <c:pt idx="605">
                  <c:v>356.5267395054629</c:v>
                </c:pt>
                <c:pt idx="606">
                  <c:v>356.5267395054629</c:v>
                </c:pt>
                <c:pt idx="607">
                  <c:v>356.5267395054629</c:v>
                </c:pt>
                <c:pt idx="608">
                  <c:v>356.5267395054629</c:v>
                </c:pt>
                <c:pt idx="609">
                  <c:v>356.5267395054629</c:v>
                </c:pt>
                <c:pt idx="610">
                  <c:v>356.5267395054629</c:v>
                </c:pt>
                <c:pt idx="611">
                  <c:v>356.5267395054629</c:v>
                </c:pt>
                <c:pt idx="612">
                  <c:v>356.5267395054629</c:v>
                </c:pt>
                <c:pt idx="613">
                  <c:v>356.5267395054629</c:v>
                </c:pt>
                <c:pt idx="614">
                  <c:v>356.5267395054629</c:v>
                </c:pt>
                <c:pt idx="615">
                  <c:v>356.5267395054629</c:v>
                </c:pt>
                <c:pt idx="616">
                  <c:v>356.5267395054629</c:v>
                </c:pt>
                <c:pt idx="617">
                  <c:v>356.5267395054629</c:v>
                </c:pt>
                <c:pt idx="618">
                  <c:v>356.5267395054629</c:v>
                </c:pt>
                <c:pt idx="619">
                  <c:v>356.5267395054629</c:v>
                </c:pt>
                <c:pt idx="620">
                  <c:v>356.5267395054629</c:v>
                </c:pt>
                <c:pt idx="621">
                  <c:v>356.5267395054629</c:v>
                </c:pt>
                <c:pt idx="622">
                  <c:v>356.5267395054629</c:v>
                </c:pt>
                <c:pt idx="623">
                  <c:v>356.5267395054629</c:v>
                </c:pt>
                <c:pt idx="624">
                  <c:v>356.5267395054629</c:v>
                </c:pt>
                <c:pt idx="625">
                  <c:v>356.5267395054629</c:v>
                </c:pt>
                <c:pt idx="626">
                  <c:v>356.5267395054629</c:v>
                </c:pt>
                <c:pt idx="627">
                  <c:v>356.5267395054629</c:v>
                </c:pt>
                <c:pt idx="628">
                  <c:v>356.5267395054629</c:v>
                </c:pt>
                <c:pt idx="629">
                  <c:v>356.5267395054629</c:v>
                </c:pt>
                <c:pt idx="630">
                  <c:v>356.5267395054629</c:v>
                </c:pt>
                <c:pt idx="631">
                  <c:v>356.5267395054629</c:v>
                </c:pt>
                <c:pt idx="632">
                  <c:v>356.5267395054629</c:v>
                </c:pt>
                <c:pt idx="633">
                  <c:v>356.5267395054629</c:v>
                </c:pt>
                <c:pt idx="634">
                  <c:v>356.5267395054629</c:v>
                </c:pt>
                <c:pt idx="635">
                  <c:v>356.5267395054629</c:v>
                </c:pt>
                <c:pt idx="636">
                  <c:v>356.5267395054629</c:v>
                </c:pt>
                <c:pt idx="637">
                  <c:v>356.5267395054629</c:v>
                </c:pt>
                <c:pt idx="638">
                  <c:v>356.5267395054629</c:v>
                </c:pt>
                <c:pt idx="639">
                  <c:v>356.5267395054629</c:v>
                </c:pt>
                <c:pt idx="640">
                  <c:v>356.5267395054629</c:v>
                </c:pt>
                <c:pt idx="641">
                  <c:v>356.5267395054629</c:v>
                </c:pt>
                <c:pt idx="642">
                  <c:v>356.5267395054629</c:v>
                </c:pt>
                <c:pt idx="643">
                  <c:v>356.5267395054629</c:v>
                </c:pt>
                <c:pt idx="644">
                  <c:v>356.5267395054629</c:v>
                </c:pt>
                <c:pt idx="645">
                  <c:v>356.5267395054629</c:v>
                </c:pt>
                <c:pt idx="646">
                  <c:v>356.5267395054629</c:v>
                </c:pt>
                <c:pt idx="647">
                  <c:v>356.5267395054629</c:v>
                </c:pt>
                <c:pt idx="648">
                  <c:v>356.5267395054629</c:v>
                </c:pt>
                <c:pt idx="649">
                  <c:v>356.5267395054629</c:v>
                </c:pt>
                <c:pt idx="650">
                  <c:v>356.5267395054629</c:v>
                </c:pt>
                <c:pt idx="651">
                  <c:v>356.5267395054629</c:v>
                </c:pt>
                <c:pt idx="652">
                  <c:v>356.5267395054629</c:v>
                </c:pt>
                <c:pt idx="653">
                  <c:v>356.5267395054629</c:v>
                </c:pt>
                <c:pt idx="654">
                  <c:v>356.5267395054629</c:v>
                </c:pt>
                <c:pt idx="655">
                  <c:v>356.5267395054629</c:v>
                </c:pt>
                <c:pt idx="656">
                  <c:v>356.5267395054629</c:v>
                </c:pt>
                <c:pt idx="657">
                  <c:v>356.5267395054629</c:v>
                </c:pt>
                <c:pt idx="658">
                  <c:v>356.5267395054629</c:v>
                </c:pt>
                <c:pt idx="659">
                  <c:v>356.5267395054629</c:v>
                </c:pt>
                <c:pt idx="660">
                  <c:v>356.5267395054629</c:v>
                </c:pt>
                <c:pt idx="661">
                  <c:v>356.5267395054629</c:v>
                </c:pt>
                <c:pt idx="662">
                  <c:v>356.5267395054629</c:v>
                </c:pt>
                <c:pt idx="663">
                  <c:v>356.5267395054629</c:v>
                </c:pt>
                <c:pt idx="664">
                  <c:v>356.5267395054629</c:v>
                </c:pt>
                <c:pt idx="665">
                  <c:v>356.5267395054629</c:v>
                </c:pt>
                <c:pt idx="666">
                  <c:v>356.5267395054629</c:v>
                </c:pt>
                <c:pt idx="667">
                  <c:v>356.5267395054629</c:v>
                </c:pt>
                <c:pt idx="668">
                  <c:v>356.5267395054629</c:v>
                </c:pt>
                <c:pt idx="669">
                  <c:v>356.5267395054629</c:v>
                </c:pt>
                <c:pt idx="670">
                  <c:v>356.5267395054629</c:v>
                </c:pt>
                <c:pt idx="671">
                  <c:v>356.5267395054629</c:v>
                </c:pt>
                <c:pt idx="672">
                  <c:v>356.5267395054629</c:v>
                </c:pt>
                <c:pt idx="673">
                  <c:v>356.5267395054629</c:v>
                </c:pt>
                <c:pt idx="674">
                  <c:v>356.5267395054629</c:v>
                </c:pt>
                <c:pt idx="675">
                  <c:v>356.5267395054629</c:v>
                </c:pt>
                <c:pt idx="676">
                  <c:v>356.5267395054629</c:v>
                </c:pt>
                <c:pt idx="677">
                  <c:v>356.5267395054629</c:v>
                </c:pt>
                <c:pt idx="678">
                  <c:v>356.5267395054629</c:v>
                </c:pt>
                <c:pt idx="679">
                  <c:v>356.5267395054629</c:v>
                </c:pt>
                <c:pt idx="680">
                  <c:v>356.5267395054629</c:v>
                </c:pt>
                <c:pt idx="681">
                  <c:v>356.5267395054629</c:v>
                </c:pt>
                <c:pt idx="682">
                  <c:v>356.5267395054629</c:v>
                </c:pt>
                <c:pt idx="683">
                  <c:v>356.5267395054629</c:v>
                </c:pt>
                <c:pt idx="684">
                  <c:v>356.5267395054629</c:v>
                </c:pt>
                <c:pt idx="685">
                  <c:v>356.5267395054629</c:v>
                </c:pt>
                <c:pt idx="686">
                  <c:v>356.5267395054629</c:v>
                </c:pt>
                <c:pt idx="687">
                  <c:v>356.5267395054629</c:v>
                </c:pt>
                <c:pt idx="688">
                  <c:v>356.5267395054629</c:v>
                </c:pt>
                <c:pt idx="689">
                  <c:v>356.5267395054629</c:v>
                </c:pt>
                <c:pt idx="690">
                  <c:v>356.5267395054629</c:v>
                </c:pt>
                <c:pt idx="691">
                  <c:v>356.5267395054629</c:v>
                </c:pt>
                <c:pt idx="692">
                  <c:v>356.5267395054629</c:v>
                </c:pt>
                <c:pt idx="693">
                  <c:v>356.5267395054629</c:v>
                </c:pt>
                <c:pt idx="694">
                  <c:v>356.5267395054629</c:v>
                </c:pt>
                <c:pt idx="695">
                  <c:v>356.5267395054629</c:v>
                </c:pt>
                <c:pt idx="696">
                  <c:v>356.5267395054629</c:v>
                </c:pt>
                <c:pt idx="697">
                  <c:v>356.5267395054629</c:v>
                </c:pt>
                <c:pt idx="698">
                  <c:v>356.5267395054629</c:v>
                </c:pt>
                <c:pt idx="699">
                  <c:v>356.5267395054629</c:v>
                </c:pt>
                <c:pt idx="700">
                  <c:v>356.5267395054629</c:v>
                </c:pt>
                <c:pt idx="701">
                  <c:v>356.5267395054629</c:v>
                </c:pt>
                <c:pt idx="702">
                  <c:v>356.5267395054629</c:v>
                </c:pt>
                <c:pt idx="703">
                  <c:v>356.5267395054629</c:v>
                </c:pt>
                <c:pt idx="704">
                  <c:v>356.5267395054629</c:v>
                </c:pt>
                <c:pt idx="705">
                  <c:v>356.5267395054629</c:v>
                </c:pt>
                <c:pt idx="706">
                  <c:v>356.5267395054629</c:v>
                </c:pt>
                <c:pt idx="707">
                  <c:v>356.5267395054629</c:v>
                </c:pt>
                <c:pt idx="708">
                  <c:v>356.5267395054629</c:v>
                </c:pt>
                <c:pt idx="709">
                  <c:v>356.5267395054629</c:v>
                </c:pt>
                <c:pt idx="710">
                  <c:v>356.5267395054629</c:v>
                </c:pt>
                <c:pt idx="711">
                  <c:v>356.5267395054629</c:v>
                </c:pt>
                <c:pt idx="712">
                  <c:v>356.5267395054629</c:v>
                </c:pt>
                <c:pt idx="713">
                  <c:v>356.5267395054629</c:v>
                </c:pt>
                <c:pt idx="714">
                  <c:v>356.5267395054629</c:v>
                </c:pt>
                <c:pt idx="715">
                  <c:v>356.5267395054629</c:v>
                </c:pt>
                <c:pt idx="716">
                  <c:v>356.5267395054629</c:v>
                </c:pt>
                <c:pt idx="717">
                  <c:v>356.5267395054629</c:v>
                </c:pt>
                <c:pt idx="718">
                  <c:v>356.5267395054629</c:v>
                </c:pt>
                <c:pt idx="719">
                  <c:v>356.5267395054629</c:v>
                </c:pt>
                <c:pt idx="720">
                  <c:v>356.5267395054629</c:v>
                </c:pt>
                <c:pt idx="721">
                  <c:v>356.5267395054629</c:v>
                </c:pt>
                <c:pt idx="722">
                  <c:v>356.5267395054629</c:v>
                </c:pt>
                <c:pt idx="723">
                  <c:v>356.5267395054629</c:v>
                </c:pt>
                <c:pt idx="724">
                  <c:v>356.5267395054629</c:v>
                </c:pt>
                <c:pt idx="725">
                  <c:v>356.5267395054629</c:v>
                </c:pt>
                <c:pt idx="726">
                  <c:v>356.5267395054629</c:v>
                </c:pt>
                <c:pt idx="727">
                  <c:v>356.5267395054629</c:v>
                </c:pt>
                <c:pt idx="728">
                  <c:v>356.5267395054629</c:v>
                </c:pt>
                <c:pt idx="729">
                  <c:v>356.5267395054629</c:v>
                </c:pt>
                <c:pt idx="730">
                  <c:v>356.5267395054629</c:v>
                </c:pt>
                <c:pt idx="731">
                  <c:v>356.5267395054629</c:v>
                </c:pt>
                <c:pt idx="732">
                  <c:v>356.5267395054629</c:v>
                </c:pt>
                <c:pt idx="733">
                  <c:v>356.5267395054629</c:v>
                </c:pt>
                <c:pt idx="734">
                  <c:v>356.5267395054629</c:v>
                </c:pt>
                <c:pt idx="735">
                  <c:v>356.5267395054629</c:v>
                </c:pt>
                <c:pt idx="736">
                  <c:v>356.5267395054629</c:v>
                </c:pt>
                <c:pt idx="737">
                  <c:v>356.5267395054629</c:v>
                </c:pt>
                <c:pt idx="738">
                  <c:v>356.5267395054629</c:v>
                </c:pt>
                <c:pt idx="739">
                  <c:v>356.5267395054629</c:v>
                </c:pt>
                <c:pt idx="740">
                  <c:v>356.5267395054629</c:v>
                </c:pt>
                <c:pt idx="741">
                  <c:v>356.5267395054629</c:v>
                </c:pt>
                <c:pt idx="742">
                  <c:v>356.5267395054629</c:v>
                </c:pt>
                <c:pt idx="743">
                  <c:v>356.5267395054629</c:v>
                </c:pt>
                <c:pt idx="744">
                  <c:v>356.5267395054629</c:v>
                </c:pt>
                <c:pt idx="745">
                  <c:v>356.5267395054629</c:v>
                </c:pt>
                <c:pt idx="746">
                  <c:v>356.5267395054629</c:v>
                </c:pt>
                <c:pt idx="747">
                  <c:v>356.5267395054629</c:v>
                </c:pt>
                <c:pt idx="748">
                  <c:v>356.5267395054629</c:v>
                </c:pt>
                <c:pt idx="749">
                  <c:v>356.5267395054629</c:v>
                </c:pt>
                <c:pt idx="750">
                  <c:v>356.5267395054629</c:v>
                </c:pt>
                <c:pt idx="751">
                  <c:v>356.5267395054629</c:v>
                </c:pt>
                <c:pt idx="752">
                  <c:v>356.5267395054629</c:v>
                </c:pt>
                <c:pt idx="753">
                  <c:v>356.5267395054629</c:v>
                </c:pt>
                <c:pt idx="754">
                  <c:v>356.5267395054629</c:v>
                </c:pt>
                <c:pt idx="755">
                  <c:v>356.5267395054629</c:v>
                </c:pt>
                <c:pt idx="756">
                  <c:v>356.5267395054629</c:v>
                </c:pt>
                <c:pt idx="757">
                  <c:v>356.5267395054629</c:v>
                </c:pt>
                <c:pt idx="758">
                  <c:v>356.5267395054629</c:v>
                </c:pt>
                <c:pt idx="759">
                  <c:v>356.5267395054629</c:v>
                </c:pt>
                <c:pt idx="760">
                  <c:v>356.5267395054629</c:v>
                </c:pt>
                <c:pt idx="761">
                  <c:v>356.5267395054629</c:v>
                </c:pt>
                <c:pt idx="762">
                  <c:v>356.5267395054629</c:v>
                </c:pt>
                <c:pt idx="763">
                  <c:v>356.5267395054629</c:v>
                </c:pt>
                <c:pt idx="764">
                  <c:v>356.5267395054629</c:v>
                </c:pt>
                <c:pt idx="765">
                  <c:v>356.5267395054629</c:v>
                </c:pt>
                <c:pt idx="766">
                  <c:v>356.5267395054629</c:v>
                </c:pt>
                <c:pt idx="767">
                  <c:v>356.5267395054629</c:v>
                </c:pt>
                <c:pt idx="768">
                  <c:v>356.5267395054629</c:v>
                </c:pt>
                <c:pt idx="769">
                  <c:v>356.5267395054629</c:v>
                </c:pt>
                <c:pt idx="770">
                  <c:v>356.5267395054629</c:v>
                </c:pt>
                <c:pt idx="771">
                  <c:v>356.5267395054629</c:v>
                </c:pt>
                <c:pt idx="772">
                  <c:v>356.5267395054629</c:v>
                </c:pt>
                <c:pt idx="773">
                  <c:v>356.5267395054629</c:v>
                </c:pt>
                <c:pt idx="774">
                  <c:v>356.5267395054629</c:v>
                </c:pt>
                <c:pt idx="775">
                  <c:v>356.5267395054629</c:v>
                </c:pt>
                <c:pt idx="776">
                  <c:v>356.5267395054629</c:v>
                </c:pt>
                <c:pt idx="777">
                  <c:v>356.5267395054629</c:v>
                </c:pt>
                <c:pt idx="778">
                  <c:v>356.5267395054629</c:v>
                </c:pt>
                <c:pt idx="779">
                  <c:v>356.5267395054629</c:v>
                </c:pt>
                <c:pt idx="780">
                  <c:v>356.5267395054629</c:v>
                </c:pt>
                <c:pt idx="781">
                  <c:v>356.5267395054629</c:v>
                </c:pt>
                <c:pt idx="782">
                  <c:v>356.5267395054629</c:v>
                </c:pt>
                <c:pt idx="783">
                  <c:v>356.5267395054629</c:v>
                </c:pt>
                <c:pt idx="784">
                  <c:v>356.5267395054629</c:v>
                </c:pt>
                <c:pt idx="785">
                  <c:v>356.5267395054629</c:v>
                </c:pt>
                <c:pt idx="786">
                  <c:v>356.5267395054629</c:v>
                </c:pt>
                <c:pt idx="787">
                  <c:v>356.5267395054629</c:v>
                </c:pt>
                <c:pt idx="788">
                  <c:v>356.5267395054629</c:v>
                </c:pt>
                <c:pt idx="789">
                  <c:v>356.5267395054629</c:v>
                </c:pt>
                <c:pt idx="790">
                  <c:v>356.5267395054629</c:v>
                </c:pt>
                <c:pt idx="791">
                  <c:v>356.5267395054629</c:v>
                </c:pt>
                <c:pt idx="792">
                  <c:v>356.5267395054629</c:v>
                </c:pt>
                <c:pt idx="793">
                  <c:v>356.5267395054629</c:v>
                </c:pt>
                <c:pt idx="794">
                  <c:v>356.5267395054629</c:v>
                </c:pt>
                <c:pt idx="795">
                  <c:v>356.5267395054629</c:v>
                </c:pt>
                <c:pt idx="796">
                  <c:v>356.5267395054629</c:v>
                </c:pt>
                <c:pt idx="797">
                  <c:v>356.5267395054629</c:v>
                </c:pt>
                <c:pt idx="798">
                  <c:v>356.5267395054629</c:v>
                </c:pt>
                <c:pt idx="799">
                  <c:v>356.5267395054629</c:v>
                </c:pt>
                <c:pt idx="800">
                  <c:v>356.5267395054629</c:v>
                </c:pt>
                <c:pt idx="801">
                  <c:v>356.5267395054629</c:v>
                </c:pt>
                <c:pt idx="802">
                  <c:v>356.5267395054629</c:v>
                </c:pt>
                <c:pt idx="803">
                  <c:v>356.5267395054629</c:v>
                </c:pt>
                <c:pt idx="804">
                  <c:v>356.5267395054629</c:v>
                </c:pt>
                <c:pt idx="805">
                  <c:v>356.5267395054629</c:v>
                </c:pt>
                <c:pt idx="806">
                  <c:v>356.5267395054629</c:v>
                </c:pt>
                <c:pt idx="807">
                  <c:v>356.5267395054629</c:v>
                </c:pt>
                <c:pt idx="808">
                  <c:v>356.5267395054629</c:v>
                </c:pt>
                <c:pt idx="809">
                  <c:v>356.5267395054629</c:v>
                </c:pt>
                <c:pt idx="810">
                  <c:v>356.5267395054629</c:v>
                </c:pt>
                <c:pt idx="811">
                  <c:v>356.5267395054629</c:v>
                </c:pt>
                <c:pt idx="812">
                  <c:v>356.5267395054629</c:v>
                </c:pt>
                <c:pt idx="813">
                  <c:v>356.5267395054629</c:v>
                </c:pt>
                <c:pt idx="814">
                  <c:v>356.5267395054629</c:v>
                </c:pt>
                <c:pt idx="815">
                  <c:v>356.5267395054629</c:v>
                </c:pt>
                <c:pt idx="816">
                  <c:v>356.5267395054629</c:v>
                </c:pt>
                <c:pt idx="817">
                  <c:v>356.5267395054629</c:v>
                </c:pt>
                <c:pt idx="818">
                  <c:v>356.5267395054629</c:v>
                </c:pt>
                <c:pt idx="819">
                  <c:v>356.5267395054629</c:v>
                </c:pt>
                <c:pt idx="820">
                  <c:v>356.5267395054629</c:v>
                </c:pt>
                <c:pt idx="821">
                  <c:v>356.5267395054629</c:v>
                </c:pt>
                <c:pt idx="822">
                  <c:v>356.5267395054629</c:v>
                </c:pt>
                <c:pt idx="823">
                  <c:v>356.5267395054629</c:v>
                </c:pt>
                <c:pt idx="824">
                  <c:v>356.5267395054629</c:v>
                </c:pt>
                <c:pt idx="825">
                  <c:v>356.5267395054629</c:v>
                </c:pt>
                <c:pt idx="826">
                  <c:v>356.5267395054629</c:v>
                </c:pt>
                <c:pt idx="827">
                  <c:v>356.5267395054629</c:v>
                </c:pt>
                <c:pt idx="828">
                  <c:v>356.5267395054629</c:v>
                </c:pt>
                <c:pt idx="829">
                  <c:v>356.5267395054629</c:v>
                </c:pt>
                <c:pt idx="830">
                  <c:v>356.5267395054629</c:v>
                </c:pt>
                <c:pt idx="831">
                  <c:v>356.5267395054629</c:v>
                </c:pt>
                <c:pt idx="832">
                  <c:v>356.5267395054629</c:v>
                </c:pt>
                <c:pt idx="833">
                  <c:v>356.5267395054629</c:v>
                </c:pt>
                <c:pt idx="834">
                  <c:v>356.5267395054629</c:v>
                </c:pt>
                <c:pt idx="835">
                  <c:v>356.5267395054629</c:v>
                </c:pt>
                <c:pt idx="836">
                  <c:v>356.5267395054629</c:v>
                </c:pt>
                <c:pt idx="837">
                  <c:v>356.5267395054629</c:v>
                </c:pt>
                <c:pt idx="838">
                  <c:v>356.5267395054629</c:v>
                </c:pt>
                <c:pt idx="839">
                  <c:v>356.5267395054629</c:v>
                </c:pt>
                <c:pt idx="840">
                  <c:v>356.5267395054629</c:v>
                </c:pt>
                <c:pt idx="841">
                  <c:v>356.5267395054629</c:v>
                </c:pt>
                <c:pt idx="842">
                  <c:v>356.5267395054629</c:v>
                </c:pt>
                <c:pt idx="843">
                  <c:v>356.5267395054629</c:v>
                </c:pt>
                <c:pt idx="844">
                  <c:v>356.5267395054629</c:v>
                </c:pt>
                <c:pt idx="845">
                  <c:v>356.5267395054629</c:v>
                </c:pt>
                <c:pt idx="846">
                  <c:v>356.5267395054629</c:v>
                </c:pt>
                <c:pt idx="847">
                  <c:v>356.5267395054629</c:v>
                </c:pt>
                <c:pt idx="848">
                  <c:v>356.5267395054629</c:v>
                </c:pt>
                <c:pt idx="849">
                  <c:v>356.5267395054629</c:v>
                </c:pt>
                <c:pt idx="850">
                  <c:v>356.5267395054629</c:v>
                </c:pt>
                <c:pt idx="851">
                  <c:v>356.5267395054629</c:v>
                </c:pt>
                <c:pt idx="852">
                  <c:v>356.5267395054629</c:v>
                </c:pt>
                <c:pt idx="853">
                  <c:v>356.5267395054629</c:v>
                </c:pt>
                <c:pt idx="854">
                  <c:v>356.5267395054629</c:v>
                </c:pt>
                <c:pt idx="855">
                  <c:v>356.5267395054629</c:v>
                </c:pt>
                <c:pt idx="856">
                  <c:v>356.5267395054629</c:v>
                </c:pt>
                <c:pt idx="857">
                  <c:v>356.5267395054629</c:v>
                </c:pt>
                <c:pt idx="858">
                  <c:v>356.5267395054629</c:v>
                </c:pt>
                <c:pt idx="859">
                  <c:v>356.5267395054629</c:v>
                </c:pt>
                <c:pt idx="860">
                  <c:v>356.5267395054629</c:v>
                </c:pt>
                <c:pt idx="861">
                  <c:v>356.5267395054629</c:v>
                </c:pt>
                <c:pt idx="862">
                  <c:v>356.5267395054629</c:v>
                </c:pt>
                <c:pt idx="863">
                  <c:v>356.5267395054629</c:v>
                </c:pt>
                <c:pt idx="864">
                  <c:v>356.5267395054629</c:v>
                </c:pt>
                <c:pt idx="865">
                  <c:v>356.5267395054629</c:v>
                </c:pt>
                <c:pt idx="866">
                  <c:v>356.5267395054629</c:v>
                </c:pt>
                <c:pt idx="867">
                  <c:v>356.5267395054629</c:v>
                </c:pt>
                <c:pt idx="868">
                  <c:v>356.5267395054629</c:v>
                </c:pt>
                <c:pt idx="869">
                  <c:v>356.5267395054629</c:v>
                </c:pt>
                <c:pt idx="870">
                  <c:v>356.5267395054629</c:v>
                </c:pt>
                <c:pt idx="871">
                  <c:v>356.5267395054629</c:v>
                </c:pt>
                <c:pt idx="872">
                  <c:v>356.5267395054629</c:v>
                </c:pt>
                <c:pt idx="873">
                  <c:v>356.5267395054629</c:v>
                </c:pt>
                <c:pt idx="874">
                  <c:v>356.5267395054629</c:v>
                </c:pt>
                <c:pt idx="875">
                  <c:v>356.5267395054629</c:v>
                </c:pt>
                <c:pt idx="876">
                  <c:v>356.5267395054629</c:v>
                </c:pt>
                <c:pt idx="877">
                  <c:v>356.5267395054629</c:v>
                </c:pt>
                <c:pt idx="878">
                  <c:v>356.5267395054629</c:v>
                </c:pt>
                <c:pt idx="879">
                  <c:v>356.5267395054629</c:v>
                </c:pt>
                <c:pt idx="880">
                  <c:v>356.5267395054629</c:v>
                </c:pt>
                <c:pt idx="881">
                  <c:v>356.5267395054629</c:v>
                </c:pt>
                <c:pt idx="882">
                  <c:v>356.5267395054629</c:v>
                </c:pt>
                <c:pt idx="883">
                  <c:v>356.5267395054629</c:v>
                </c:pt>
                <c:pt idx="884">
                  <c:v>356.5267395054629</c:v>
                </c:pt>
                <c:pt idx="885">
                  <c:v>356.5267395054629</c:v>
                </c:pt>
                <c:pt idx="886">
                  <c:v>356.5267395054629</c:v>
                </c:pt>
                <c:pt idx="887">
                  <c:v>356.5267395054629</c:v>
                </c:pt>
                <c:pt idx="888">
                  <c:v>356.5267395054629</c:v>
                </c:pt>
                <c:pt idx="889">
                  <c:v>356.5267395054629</c:v>
                </c:pt>
                <c:pt idx="890">
                  <c:v>356.5267395054629</c:v>
                </c:pt>
                <c:pt idx="891">
                  <c:v>356.5267395054629</c:v>
                </c:pt>
                <c:pt idx="892">
                  <c:v>356.5267395054629</c:v>
                </c:pt>
                <c:pt idx="893">
                  <c:v>356.5267395054629</c:v>
                </c:pt>
                <c:pt idx="894">
                  <c:v>356.5267395054629</c:v>
                </c:pt>
                <c:pt idx="895">
                  <c:v>356.5267395054629</c:v>
                </c:pt>
                <c:pt idx="896">
                  <c:v>356.5267395054629</c:v>
                </c:pt>
                <c:pt idx="897">
                  <c:v>356.5267395054629</c:v>
                </c:pt>
                <c:pt idx="898">
                  <c:v>356.5267395054629</c:v>
                </c:pt>
                <c:pt idx="899">
                  <c:v>356.5267395054629</c:v>
                </c:pt>
                <c:pt idx="900">
                  <c:v>356.5267395054629</c:v>
                </c:pt>
                <c:pt idx="901">
                  <c:v>356.5267395054629</c:v>
                </c:pt>
                <c:pt idx="902">
                  <c:v>356.5267395054629</c:v>
                </c:pt>
                <c:pt idx="903">
                  <c:v>356.5267395054629</c:v>
                </c:pt>
                <c:pt idx="904">
                  <c:v>356.5267395054629</c:v>
                </c:pt>
                <c:pt idx="905">
                  <c:v>356.5267395054629</c:v>
                </c:pt>
                <c:pt idx="906">
                  <c:v>356.5267395054629</c:v>
                </c:pt>
                <c:pt idx="907">
                  <c:v>356.5267395054629</c:v>
                </c:pt>
                <c:pt idx="908">
                  <c:v>356.5267395054629</c:v>
                </c:pt>
                <c:pt idx="909">
                  <c:v>356.5267395054629</c:v>
                </c:pt>
                <c:pt idx="910">
                  <c:v>356.5267395054629</c:v>
                </c:pt>
                <c:pt idx="911">
                  <c:v>356.5267395054629</c:v>
                </c:pt>
                <c:pt idx="912">
                  <c:v>356.5267395054629</c:v>
                </c:pt>
                <c:pt idx="913">
                  <c:v>356.5267395054629</c:v>
                </c:pt>
                <c:pt idx="914">
                  <c:v>356.5267395054629</c:v>
                </c:pt>
                <c:pt idx="915">
                  <c:v>356.5267395054629</c:v>
                </c:pt>
                <c:pt idx="916">
                  <c:v>356.5267395054629</c:v>
                </c:pt>
                <c:pt idx="917">
                  <c:v>356.5267395054629</c:v>
                </c:pt>
                <c:pt idx="918">
                  <c:v>356.5267395054629</c:v>
                </c:pt>
                <c:pt idx="919">
                  <c:v>356.5267395054629</c:v>
                </c:pt>
                <c:pt idx="920">
                  <c:v>356.5267395054629</c:v>
                </c:pt>
                <c:pt idx="921">
                  <c:v>356.5267395054629</c:v>
                </c:pt>
                <c:pt idx="922">
                  <c:v>356.5267395054629</c:v>
                </c:pt>
                <c:pt idx="923">
                  <c:v>356.5267395054629</c:v>
                </c:pt>
                <c:pt idx="924">
                  <c:v>356.5267395054629</c:v>
                </c:pt>
                <c:pt idx="925">
                  <c:v>356.5267395054629</c:v>
                </c:pt>
                <c:pt idx="926">
                  <c:v>356.5267395054629</c:v>
                </c:pt>
                <c:pt idx="927">
                  <c:v>356.5267395054629</c:v>
                </c:pt>
                <c:pt idx="928">
                  <c:v>356.5267395054629</c:v>
                </c:pt>
                <c:pt idx="929">
                  <c:v>356.5267395054629</c:v>
                </c:pt>
                <c:pt idx="930">
                  <c:v>356.5267395054629</c:v>
                </c:pt>
                <c:pt idx="931">
                  <c:v>356.5267395054629</c:v>
                </c:pt>
                <c:pt idx="932">
                  <c:v>356.5267395054629</c:v>
                </c:pt>
                <c:pt idx="933">
                  <c:v>356.5267395054629</c:v>
                </c:pt>
                <c:pt idx="934">
                  <c:v>356.5267395054629</c:v>
                </c:pt>
                <c:pt idx="935">
                  <c:v>356.5267395054629</c:v>
                </c:pt>
                <c:pt idx="936">
                  <c:v>356.5267395054629</c:v>
                </c:pt>
                <c:pt idx="937">
                  <c:v>356.5267395054629</c:v>
                </c:pt>
                <c:pt idx="938">
                  <c:v>356.5267395054629</c:v>
                </c:pt>
                <c:pt idx="939">
                  <c:v>356.5267395054629</c:v>
                </c:pt>
                <c:pt idx="940">
                  <c:v>356.5267395054629</c:v>
                </c:pt>
                <c:pt idx="941">
                  <c:v>356.5267395054629</c:v>
                </c:pt>
                <c:pt idx="942">
                  <c:v>356.5267395054629</c:v>
                </c:pt>
                <c:pt idx="943">
                  <c:v>356.5267395054629</c:v>
                </c:pt>
                <c:pt idx="944">
                  <c:v>356.5267395054629</c:v>
                </c:pt>
                <c:pt idx="945">
                  <c:v>356.5267395054629</c:v>
                </c:pt>
                <c:pt idx="946">
                  <c:v>356.5267395054629</c:v>
                </c:pt>
                <c:pt idx="947">
                  <c:v>356.5267395054629</c:v>
                </c:pt>
                <c:pt idx="948">
                  <c:v>356.5267395054629</c:v>
                </c:pt>
                <c:pt idx="949">
                  <c:v>356.5267395054629</c:v>
                </c:pt>
                <c:pt idx="950">
                  <c:v>356.5267395054629</c:v>
                </c:pt>
                <c:pt idx="951">
                  <c:v>356.5267395054629</c:v>
                </c:pt>
                <c:pt idx="952">
                  <c:v>356.5267395054629</c:v>
                </c:pt>
                <c:pt idx="953">
                  <c:v>356.5267395054629</c:v>
                </c:pt>
                <c:pt idx="954">
                  <c:v>356.5267395054629</c:v>
                </c:pt>
                <c:pt idx="955">
                  <c:v>356.5267395054629</c:v>
                </c:pt>
                <c:pt idx="956">
                  <c:v>356.5267395054629</c:v>
                </c:pt>
                <c:pt idx="957">
                  <c:v>356.5267395054629</c:v>
                </c:pt>
                <c:pt idx="958">
                  <c:v>356.5267395054629</c:v>
                </c:pt>
                <c:pt idx="959">
                  <c:v>356.5267395054629</c:v>
                </c:pt>
                <c:pt idx="960">
                  <c:v>356.5267395054629</c:v>
                </c:pt>
                <c:pt idx="961">
                  <c:v>356.5267395054629</c:v>
                </c:pt>
                <c:pt idx="962">
                  <c:v>356.5267395054629</c:v>
                </c:pt>
                <c:pt idx="963">
                  <c:v>356.5267395054629</c:v>
                </c:pt>
                <c:pt idx="964">
                  <c:v>356.5267395054629</c:v>
                </c:pt>
                <c:pt idx="965">
                  <c:v>356.5267395054629</c:v>
                </c:pt>
                <c:pt idx="966">
                  <c:v>356.5267395054629</c:v>
                </c:pt>
                <c:pt idx="967">
                  <c:v>356.5267395054629</c:v>
                </c:pt>
                <c:pt idx="968">
                  <c:v>356.5267395054629</c:v>
                </c:pt>
                <c:pt idx="969">
                  <c:v>356.5267395054629</c:v>
                </c:pt>
                <c:pt idx="970">
                  <c:v>356.5267395054629</c:v>
                </c:pt>
                <c:pt idx="971">
                  <c:v>356.5267395054629</c:v>
                </c:pt>
                <c:pt idx="972">
                  <c:v>356.5267395054629</c:v>
                </c:pt>
                <c:pt idx="973">
                  <c:v>356.5267395054629</c:v>
                </c:pt>
                <c:pt idx="974">
                  <c:v>356.5267395054629</c:v>
                </c:pt>
                <c:pt idx="975">
                  <c:v>356.5267395054629</c:v>
                </c:pt>
                <c:pt idx="976">
                  <c:v>356.5267395054629</c:v>
                </c:pt>
                <c:pt idx="977">
                  <c:v>356.5267395054629</c:v>
                </c:pt>
                <c:pt idx="978">
                  <c:v>356.5267395054629</c:v>
                </c:pt>
                <c:pt idx="979">
                  <c:v>356.5267395054629</c:v>
                </c:pt>
                <c:pt idx="980">
                  <c:v>356.5267395054629</c:v>
                </c:pt>
                <c:pt idx="981">
                  <c:v>356.5267395054629</c:v>
                </c:pt>
                <c:pt idx="982">
                  <c:v>356.5267395054629</c:v>
                </c:pt>
                <c:pt idx="983">
                  <c:v>356.5267395054629</c:v>
                </c:pt>
                <c:pt idx="984">
                  <c:v>356.5267395054629</c:v>
                </c:pt>
                <c:pt idx="985">
                  <c:v>356.5267395054629</c:v>
                </c:pt>
                <c:pt idx="986">
                  <c:v>356.5267395054629</c:v>
                </c:pt>
                <c:pt idx="987">
                  <c:v>356.5267395054629</c:v>
                </c:pt>
                <c:pt idx="988">
                  <c:v>356.5267395054629</c:v>
                </c:pt>
                <c:pt idx="989">
                  <c:v>356.5267395054629</c:v>
                </c:pt>
                <c:pt idx="990">
                  <c:v>356.5267395054629</c:v>
                </c:pt>
                <c:pt idx="991">
                  <c:v>356.5267395054629</c:v>
                </c:pt>
                <c:pt idx="992">
                  <c:v>356.5267395054629</c:v>
                </c:pt>
                <c:pt idx="993">
                  <c:v>356.5267395054629</c:v>
                </c:pt>
                <c:pt idx="994">
                  <c:v>356.5267395054629</c:v>
                </c:pt>
                <c:pt idx="995">
                  <c:v>356.5267395054629</c:v>
                </c:pt>
                <c:pt idx="996">
                  <c:v>356.5267395054629</c:v>
                </c:pt>
                <c:pt idx="997">
                  <c:v>356.5267395054629</c:v>
                </c:pt>
                <c:pt idx="998">
                  <c:v>356.5267395054629</c:v>
                </c:pt>
                <c:pt idx="999">
                  <c:v>356.5267395054629</c:v>
                </c:pt>
                <c:pt idx="1000">
                  <c:v>356.5267395054629</c:v>
                </c:pt>
                <c:pt idx="1001">
                  <c:v>356.5267395054629</c:v>
                </c:pt>
                <c:pt idx="1002">
                  <c:v>356.5267395054629</c:v>
                </c:pt>
                <c:pt idx="1003">
                  <c:v>356.5267395054629</c:v>
                </c:pt>
                <c:pt idx="1004">
                  <c:v>356.5267395054629</c:v>
                </c:pt>
                <c:pt idx="1005">
                  <c:v>356.5267395054629</c:v>
                </c:pt>
                <c:pt idx="1006">
                  <c:v>356.5267395054629</c:v>
                </c:pt>
                <c:pt idx="1007">
                  <c:v>356.5267395054629</c:v>
                </c:pt>
                <c:pt idx="1008">
                  <c:v>356.5267395054629</c:v>
                </c:pt>
                <c:pt idx="1009">
                  <c:v>356.5267395054629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71-453E-9470-F9A8DAD1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81720"/>
        <c:axId val="159944264"/>
      </c:lineChart>
      <c:lineChart>
        <c:grouping val="standard"/>
        <c:varyColors val="0"/>
        <c:ser>
          <c:idx val="4"/>
          <c:order val="4"/>
          <c:tx>
            <c:strRef>
              <c:f>TAB.2!$N$3</c:f>
              <c:strCache>
                <c:ptCount val="1"/>
                <c:pt idx="0">
                  <c:v>Denní množství (NL) (kg)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</c:spPr>
          </c:marker>
          <c:val>
            <c:numRef>
              <c:f>TAB.2!$N$4:$N$1013</c:f>
              <c:numCache>
                <c:formatCode>General</c:formatCode>
                <c:ptCount val="1010"/>
                <c:pt idx="0" formatCode="0.000">
                  <c:v>0.67300000000000004</c:v>
                </c:pt>
                <c:pt idx="2" formatCode="0.000">
                  <c:v>0.92400000000000004</c:v>
                </c:pt>
                <c:pt idx="5" formatCode="0.000">
                  <c:v>1.417</c:v>
                </c:pt>
                <c:pt idx="9" formatCode="0.000">
                  <c:v>1.0620000000000001</c:v>
                </c:pt>
                <c:pt idx="13" formatCode="0.000">
                  <c:v>1.522</c:v>
                </c:pt>
                <c:pt idx="17" formatCode="0.000">
                  <c:v>0</c:v>
                </c:pt>
                <c:pt idx="18" formatCode="0.000">
                  <c:v>0.104</c:v>
                </c:pt>
                <c:pt idx="19" formatCode="0.000">
                  <c:v>0.76200000000000001</c:v>
                </c:pt>
                <c:pt idx="22" formatCode="0.000">
                  <c:v>0.59099999999999997</c:v>
                </c:pt>
                <c:pt idx="25" formatCode="0.000">
                  <c:v>0.92000000000000015</c:v>
                </c:pt>
                <c:pt idx="28" formatCode="0.000">
                  <c:v>0.71800000000000008</c:v>
                </c:pt>
                <c:pt idx="31" formatCode="0.000">
                  <c:v>0.66100000000000003</c:v>
                </c:pt>
                <c:pt idx="33" formatCode="0.000">
                  <c:v>0.57800000000000007</c:v>
                </c:pt>
                <c:pt idx="35" formatCode="0.000">
                  <c:v>0</c:v>
                </c:pt>
                <c:pt idx="36" formatCode="0.000">
                  <c:v>0.39200000000000002</c:v>
                </c:pt>
                <c:pt idx="38" formatCode="0.000">
                  <c:v>7.1999999999999995E-2</c:v>
                </c:pt>
                <c:pt idx="39" formatCode="0.000">
                  <c:v>0.23</c:v>
                </c:pt>
                <c:pt idx="41" formatCode="0.000">
                  <c:v>0.66</c:v>
                </c:pt>
                <c:pt idx="44" formatCode="0.000">
                  <c:v>0.58600000000000008</c:v>
                </c:pt>
                <c:pt idx="46" formatCode="0.000">
                  <c:v>0</c:v>
                </c:pt>
                <c:pt idx="47" formatCode="0.000">
                  <c:v>0.57600000000000007</c:v>
                </c:pt>
                <c:pt idx="49" formatCode="0.000">
                  <c:v>0.53999999999999992</c:v>
                </c:pt>
                <c:pt idx="52" formatCode="0.000">
                  <c:v>0.432</c:v>
                </c:pt>
                <c:pt idx="54" formatCode="0.000">
                  <c:v>0.84799999999999998</c:v>
                </c:pt>
                <c:pt idx="58" formatCode="0.000">
                  <c:v>0.8</c:v>
                </c:pt>
                <c:pt idx="62" formatCode="0.000">
                  <c:v>0.80700000000000005</c:v>
                </c:pt>
                <c:pt idx="66" formatCode="0.000">
                  <c:v>0.28799999999999998</c:v>
                </c:pt>
                <c:pt idx="67" formatCode="0.000">
                  <c:v>0.51600000000000001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0.53099999999999992</c:v>
                </c:pt>
                <c:pt idx="73" formatCode="0.000">
                  <c:v>0.94399999999999995</c:v>
                </c:pt>
                <c:pt idx="77" formatCode="0.000">
                  <c:v>0.99899999999999989</c:v>
                </c:pt>
                <c:pt idx="80" formatCode="0.000">
                  <c:v>0</c:v>
                </c:pt>
                <c:pt idx="81" formatCode="0.000">
                  <c:v>0.91399999999999992</c:v>
                </c:pt>
                <c:pt idx="84" formatCode="0.000">
                  <c:v>0.93599999999999994</c:v>
                </c:pt>
                <c:pt idx="87" formatCode="0.000">
                  <c:v>1.1589999999999998</c:v>
                </c:pt>
                <c:pt idx="91" formatCode="0.000">
                  <c:v>0.96700000000000008</c:v>
                </c:pt>
                <c:pt idx="94" formatCode="0.000">
                  <c:v>0.92900000000000005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0.121</c:v>
                </c:pt>
                <c:pt idx="100" formatCode="0.000">
                  <c:v>0.3</c:v>
                </c:pt>
                <c:pt idx="101" formatCode="0.000">
                  <c:v>0.88400000000000001</c:v>
                </c:pt>
                <c:pt idx="104" formatCode="0.000">
                  <c:v>1.2570000000000001</c:v>
                </c:pt>
                <c:pt idx="108" formatCode="0.000">
                  <c:v>0.79499999999999993</c:v>
                </c:pt>
                <c:pt idx="111" formatCode="0.000">
                  <c:v>0.62000000000000011</c:v>
                </c:pt>
                <c:pt idx="113" formatCode="0.000">
                  <c:v>0</c:v>
                </c:pt>
                <c:pt idx="114" formatCode="0.000">
                  <c:v>0.36</c:v>
                </c:pt>
                <c:pt idx="115" formatCode="0.000">
                  <c:v>0.73100000000000009</c:v>
                </c:pt>
                <c:pt idx="117" formatCode="0.000">
                  <c:v>0.68700000000000006</c:v>
                </c:pt>
                <c:pt idx="120" formatCode="0.000">
                  <c:v>1.01</c:v>
                </c:pt>
                <c:pt idx="122" formatCode="0.000">
                  <c:v>0.14399999999999999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0.22</c:v>
                </c:pt>
                <c:pt idx="127" formatCode="0.000">
                  <c:v>1.0839999999999999</c:v>
                </c:pt>
                <c:pt idx="130" formatCode="0.000">
                  <c:v>0.87</c:v>
                </c:pt>
                <c:pt idx="132" formatCode="0.000">
                  <c:v>1.2270000000000001</c:v>
                </c:pt>
                <c:pt idx="135" formatCode="0.000">
                  <c:v>1.0960000000000001</c:v>
                </c:pt>
                <c:pt idx="138" formatCode="0.000">
                  <c:v>0.79200000000000004</c:v>
                </c:pt>
                <c:pt idx="140" formatCode="0.000">
                  <c:v>0.7</c:v>
                </c:pt>
                <c:pt idx="142" formatCode="0.000">
                  <c:v>0.94000000000000006</c:v>
                </c:pt>
                <c:pt idx="144" formatCode="0.000">
                  <c:v>0.70199999999999996</c:v>
                </c:pt>
                <c:pt idx="146" formatCode="0.000">
                  <c:v>1.4159999999999999</c:v>
                </c:pt>
                <c:pt idx="149" formatCode="0.000">
                  <c:v>1.6779999999999999</c:v>
                </c:pt>
                <c:pt idx="153" formatCode="0.000">
                  <c:v>1.542</c:v>
                </c:pt>
                <c:pt idx="157" formatCode="0.000">
                  <c:v>1.3919999999999999</c:v>
                </c:pt>
                <c:pt idx="160" formatCode="0.000">
                  <c:v>0.83000000000000007</c:v>
                </c:pt>
                <c:pt idx="162" formatCode="0.000">
                  <c:v>0.76200000000000001</c:v>
                </c:pt>
                <c:pt idx="164" formatCode="0.000">
                  <c:v>0.92</c:v>
                </c:pt>
                <c:pt idx="166" formatCode="0.000">
                  <c:v>0.375</c:v>
                </c:pt>
                <c:pt idx="167" formatCode="0.000">
                  <c:v>0</c:v>
                </c:pt>
                <c:pt idx="168" formatCode="0.000">
                  <c:v>0</c:v>
                </c:pt>
                <c:pt idx="169" formatCode="0.000">
                  <c:v>0</c:v>
                </c:pt>
                <c:pt idx="170" formatCode="0.000">
                  <c:v>0.92</c:v>
                </c:pt>
                <c:pt idx="173" formatCode="0.000">
                  <c:v>1.0449999999999999</c:v>
                </c:pt>
                <c:pt idx="176" formatCode="0.000">
                  <c:v>0.84400000000000008</c:v>
                </c:pt>
                <c:pt idx="178" formatCode="0.000">
                  <c:v>1.2670000000000001</c:v>
                </c:pt>
                <c:pt idx="181" formatCode="0.000">
                  <c:v>1.625</c:v>
                </c:pt>
                <c:pt idx="185" formatCode="0.000">
                  <c:v>1.496</c:v>
                </c:pt>
                <c:pt idx="188" formatCode="0.000">
                  <c:v>0.97</c:v>
                </c:pt>
                <c:pt idx="191" formatCode="0.000">
                  <c:v>0.88500000000000001</c:v>
                </c:pt>
                <c:pt idx="193" formatCode="0.000">
                  <c:v>1.3940000000000001</c:v>
                </c:pt>
                <c:pt idx="196" formatCode="0.000">
                  <c:v>1.4329999999999998</c:v>
                </c:pt>
                <c:pt idx="200" formatCode="0.000">
                  <c:v>1.55</c:v>
                </c:pt>
                <c:pt idx="205" formatCode="0.000">
                  <c:v>1.544</c:v>
                </c:pt>
                <c:pt idx="210" formatCode="0.000">
                  <c:v>1.02</c:v>
                </c:pt>
                <c:pt idx="212" formatCode="0.000">
                  <c:v>0</c:v>
                </c:pt>
                <c:pt idx="213" formatCode="0.000">
                  <c:v>0.38700000000000001</c:v>
                </c:pt>
                <c:pt idx="215" formatCode="0.000">
                  <c:v>0</c:v>
                </c:pt>
                <c:pt idx="216" formatCode="0.000">
                  <c:v>1.26</c:v>
                </c:pt>
                <c:pt idx="220" formatCode="0.000">
                  <c:v>1.4169999999999998</c:v>
                </c:pt>
                <c:pt idx="224" formatCode="0.000">
                  <c:v>1.254</c:v>
                </c:pt>
                <c:pt idx="228" formatCode="0.000">
                  <c:v>1.5730000000000002</c:v>
                </c:pt>
                <c:pt idx="233" formatCode="0.000">
                  <c:v>0</c:v>
                </c:pt>
                <c:pt idx="234" formatCode="0.000">
                  <c:v>0.69799999999999995</c:v>
                </c:pt>
                <c:pt idx="236" formatCode="0.000">
                  <c:v>1.68</c:v>
                </c:pt>
                <c:pt idx="241" formatCode="0.000">
                  <c:v>0.88600000000000001</c:v>
                </c:pt>
                <c:pt idx="245" formatCode="0.000">
                  <c:v>0.86199999999999999</c:v>
                </c:pt>
                <c:pt idx="248" formatCode="0.000">
                  <c:v>1.26</c:v>
                </c:pt>
                <c:pt idx="252" formatCode="0.000">
                  <c:v>0.83800000000000008</c:v>
                </c:pt>
                <c:pt idx="255" formatCode="0.000">
                  <c:v>0.60399999999999998</c:v>
                </c:pt>
                <c:pt idx="257" formatCode="0.000">
                  <c:v>0.42899999999999999</c:v>
                </c:pt>
                <c:pt idx="258" formatCode="0.000">
                  <c:v>0.91100000000000003</c:v>
                </c:pt>
                <c:pt idx="261" formatCode="0.000">
                  <c:v>1.1220000000000001</c:v>
                </c:pt>
                <c:pt idx="265" formatCode="0.000">
                  <c:v>1.129</c:v>
                </c:pt>
                <c:pt idx="269" formatCode="0.000">
                  <c:v>1.2369999999999999</c:v>
                </c:pt>
                <c:pt idx="273" formatCode="0.000">
                  <c:v>1.032</c:v>
                </c:pt>
                <c:pt idx="276" formatCode="0.000">
                  <c:v>0.48599999999999999</c:v>
                </c:pt>
                <c:pt idx="277" formatCode="0.000">
                  <c:v>0.58699999999999997</c:v>
                </c:pt>
                <c:pt idx="279" formatCode="0.000">
                  <c:v>0.75</c:v>
                </c:pt>
                <c:pt idx="282" formatCode="0.000">
                  <c:v>1.3089999999999999</c:v>
                </c:pt>
                <c:pt idx="286" formatCode="0.000">
                  <c:v>1.071</c:v>
                </c:pt>
                <c:pt idx="290" formatCode="0.000">
                  <c:v>0.95899999999999996</c:v>
                </c:pt>
                <c:pt idx="294" formatCode="0.000">
                  <c:v>1.2650000000000001</c:v>
                </c:pt>
                <c:pt idx="298" formatCode="0.000">
                  <c:v>0.97799999999999998</c:v>
                </c:pt>
                <c:pt idx="301" formatCode="0.000">
                  <c:v>0.82399999999999995</c:v>
                </c:pt>
                <c:pt idx="303" formatCode="0.000">
                  <c:v>0.128</c:v>
                </c:pt>
                <c:pt idx="304" formatCode="0.000">
                  <c:v>0</c:v>
                </c:pt>
                <c:pt idx="305" formatCode="0.000">
                  <c:v>1.8340000000000001</c:v>
                </c:pt>
                <c:pt idx="309" formatCode="0.000">
                  <c:v>2.2769999999999997</c:v>
                </c:pt>
                <c:pt idx="313" formatCode="0.000">
                  <c:v>2.77</c:v>
                </c:pt>
                <c:pt idx="318" formatCode="0.000">
                  <c:v>1.6539999999999999</c:v>
                </c:pt>
                <c:pt idx="322" formatCode="0.000">
                  <c:v>0.77700000000000002</c:v>
                </c:pt>
                <c:pt idx="323" formatCode="0.000">
                  <c:v>0.126</c:v>
                </c:pt>
                <c:pt idx="324" formatCode="0.000">
                  <c:v>0</c:v>
                </c:pt>
                <c:pt idx="325" formatCode="0.000">
                  <c:v>2.3440000000000003</c:v>
                </c:pt>
                <c:pt idx="330" formatCode="0.000">
                  <c:v>1.806</c:v>
                </c:pt>
                <c:pt idx="334" formatCode="0.000">
                  <c:v>2.5859999999999999</c:v>
                </c:pt>
                <c:pt idx="339" formatCode="0.000">
                  <c:v>1.6859999999999999</c:v>
                </c:pt>
                <c:pt idx="342" formatCode="0.000">
                  <c:v>1.1299999999999999</c:v>
                </c:pt>
                <c:pt idx="344" formatCode="0.000">
                  <c:v>2.1230000000000002</c:v>
                </c:pt>
                <c:pt idx="348" formatCode="0.000">
                  <c:v>2.6660000000000004</c:v>
                </c:pt>
                <c:pt idx="352" formatCode="0.000">
                  <c:v>2.206</c:v>
                </c:pt>
                <c:pt idx="357" formatCode="0.000">
                  <c:v>2.786</c:v>
                </c:pt>
                <c:pt idx="361" formatCode="0.000">
                  <c:v>2.16</c:v>
                </c:pt>
                <c:pt idx="365" formatCode="0.000">
                  <c:v>1.4990000000000001</c:v>
                </c:pt>
                <c:pt idx="368" formatCode="0.000">
                  <c:v>1.506</c:v>
                </c:pt>
                <c:pt idx="370" formatCode="0.000">
                  <c:v>1.9450000000000001</c:v>
                </c:pt>
                <c:pt idx="374" formatCode="0.000">
                  <c:v>1.958</c:v>
                </c:pt>
                <c:pt idx="378" formatCode="0.000">
                  <c:v>1.9210000000000003</c:v>
                </c:pt>
                <c:pt idx="382" formatCode="0.000">
                  <c:v>2.4340000000000002</c:v>
                </c:pt>
                <c:pt idx="386" formatCode="0.000">
                  <c:v>1.9160000000000001</c:v>
                </c:pt>
                <c:pt idx="390" formatCode="0.000">
                  <c:v>1.3900000000000001</c:v>
                </c:pt>
                <c:pt idx="392" formatCode="0.000">
                  <c:v>1.226</c:v>
                </c:pt>
                <c:pt idx="394" formatCode="0.000">
                  <c:v>1.984</c:v>
                </c:pt>
                <c:pt idx="397" formatCode="0.000">
                  <c:v>2.6230000000000002</c:v>
                </c:pt>
                <c:pt idx="401" formatCode="0.000">
                  <c:v>2.42</c:v>
                </c:pt>
                <c:pt idx="405" formatCode="0.000">
                  <c:v>1.9670000000000001</c:v>
                </c:pt>
                <c:pt idx="409" formatCode="0.000">
                  <c:v>1.022</c:v>
                </c:pt>
                <c:pt idx="412" formatCode="0.000">
                  <c:v>0.94799999999999995</c:v>
                </c:pt>
                <c:pt idx="416" formatCode="0.000">
                  <c:v>0.57300000000000006</c:v>
                </c:pt>
                <c:pt idx="418" formatCode="0.000">
                  <c:v>1.4849999999999999</c:v>
                </c:pt>
                <c:pt idx="422" formatCode="0.000">
                  <c:v>1.6850000000000001</c:v>
                </c:pt>
                <c:pt idx="427" formatCode="0.000">
                  <c:v>1.5169999999999999</c:v>
                </c:pt>
                <c:pt idx="431" formatCode="0.000">
                  <c:v>1.577</c:v>
                </c:pt>
                <c:pt idx="436" formatCode="0.000">
                  <c:v>1.4220000000000002</c:v>
                </c:pt>
                <c:pt idx="441" formatCode="0.000">
                  <c:v>1.054</c:v>
                </c:pt>
                <c:pt idx="445" formatCode="0.000">
                  <c:v>0.56200000000000006</c:v>
                </c:pt>
                <c:pt idx="447" formatCode="0.000">
                  <c:v>1.2030000000000001</c:v>
                </c:pt>
                <c:pt idx="450" formatCode="0.000">
                  <c:v>1.204</c:v>
                </c:pt>
                <c:pt idx="454" formatCode="0.000">
                  <c:v>1.375</c:v>
                </c:pt>
                <c:pt idx="458" formatCode="0.000">
                  <c:v>1.5230000000000001</c:v>
                </c:pt>
                <c:pt idx="462" formatCode="0.000">
                  <c:v>0.74</c:v>
                </c:pt>
                <c:pt idx="465" formatCode="0.000">
                  <c:v>0.32</c:v>
                </c:pt>
                <c:pt idx="466" formatCode="0.000">
                  <c:v>0.42</c:v>
                </c:pt>
                <c:pt idx="467" formatCode="0.000">
                  <c:v>0.94700000000000006</c:v>
                </c:pt>
                <c:pt idx="470" formatCode="0.000">
                  <c:v>1.3939999999999999</c:v>
                </c:pt>
                <c:pt idx="474" formatCode="0.000">
                  <c:v>0.72300000000000009</c:v>
                </c:pt>
                <c:pt idx="477" formatCode="0.000">
                  <c:v>1.1299999999999999</c:v>
                </c:pt>
                <c:pt idx="480" formatCode="0.000">
                  <c:v>1.121</c:v>
                </c:pt>
                <c:pt idx="483" formatCode="0.000">
                  <c:v>0</c:v>
                </c:pt>
                <c:pt idx="484" formatCode="0.000">
                  <c:v>0.88900000000000001</c:v>
                </c:pt>
                <c:pt idx="486" formatCode="0.000">
                  <c:v>0.83899999999999997</c:v>
                </c:pt>
                <c:pt idx="489" formatCode="0.000">
                  <c:v>1.24</c:v>
                </c:pt>
                <c:pt idx="492" formatCode="0.000">
                  <c:v>0.82100000000000006</c:v>
                </c:pt>
                <c:pt idx="495" formatCode="0.000">
                  <c:v>0.47499999999999998</c:v>
                </c:pt>
                <c:pt idx="496" formatCode="0.000">
                  <c:v>0.85399999999999998</c:v>
                </c:pt>
                <c:pt idx="498" formatCode="0.000">
                  <c:v>0</c:v>
                </c:pt>
                <c:pt idx="499" formatCode="0.000">
                  <c:v>0.67399999999999993</c:v>
                </c:pt>
                <c:pt idx="501" formatCode="0.000">
                  <c:v>1.0009999999999999</c:v>
                </c:pt>
                <c:pt idx="504" formatCode="0.000">
                  <c:v>1.0640000000000001</c:v>
                </c:pt>
                <c:pt idx="507" formatCode="0.000">
                  <c:v>0.79500000000000004</c:v>
                </c:pt>
                <c:pt idx="509" formatCode="0.000">
                  <c:v>0.24</c:v>
                </c:pt>
                <c:pt idx="510" formatCode="0.000">
                  <c:v>0</c:v>
                </c:pt>
                <c:pt idx="511" formatCode="0.000">
                  <c:v>0</c:v>
                </c:pt>
                <c:pt idx="512" formatCode="0.000">
                  <c:v>0.92300000000000004</c:v>
                </c:pt>
                <c:pt idx="515" formatCode="0.000">
                  <c:v>1.147</c:v>
                </c:pt>
                <c:pt idx="518" formatCode="0.000">
                  <c:v>1.37</c:v>
                </c:pt>
                <c:pt idx="522" formatCode="0.000">
                  <c:v>0.55699999999999994</c:v>
                </c:pt>
                <c:pt idx="524" formatCode="0.000">
                  <c:v>1.0529999999999999</c:v>
                </c:pt>
                <c:pt idx="528" formatCode="0.000">
                  <c:v>1.1139999999999999</c:v>
                </c:pt>
                <c:pt idx="531" formatCode="0.000">
                  <c:v>0</c:v>
                </c:pt>
                <c:pt idx="532" formatCode="0.000">
                  <c:v>0.60799999999999998</c:v>
                </c:pt>
                <c:pt idx="534" formatCode="0.000">
                  <c:v>0.78</c:v>
                </c:pt>
                <c:pt idx="537" formatCode="0.000">
                  <c:v>1.089</c:v>
                </c:pt>
                <c:pt idx="541" formatCode="0.000">
                  <c:v>0.90399999999999991</c:v>
                </c:pt>
                <c:pt idx="544" formatCode="0.000">
                  <c:v>1.214</c:v>
                </c:pt>
                <c:pt idx="548" formatCode="0.000">
                  <c:v>0.5</c:v>
                </c:pt>
                <c:pt idx="549" formatCode="0.000">
                  <c:v>0</c:v>
                </c:pt>
                <c:pt idx="550" formatCode="0.000">
                  <c:v>0.38500000000000001</c:v>
                </c:pt>
                <c:pt idx="551" formatCode="0.000">
                  <c:v>1.1540000000000001</c:v>
                </c:pt>
                <c:pt idx="555" formatCode="0.000">
                  <c:v>0.96799999999999997</c:v>
                </c:pt>
                <c:pt idx="558" formatCode="0.000">
                  <c:v>1.3820000000000001</c:v>
                </c:pt>
                <c:pt idx="562" formatCode="0.000">
                  <c:v>1.26</c:v>
                </c:pt>
                <c:pt idx="566" formatCode="0.000">
                  <c:v>0.94300000000000006</c:v>
                </c:pt>
                <c:pt idx="569" formatCode="0.000">
                  <c:v>1.101</c:v>
                </c:pt>
                <c:pt idx="574" formatCode="0.000">
                  <c:v>0.64400000000000002</c:v>
                </c:pt>
                <c:pt idx="577" formatCode="0.000">
                  <c:v>1.194</c:v>
                </c:pt>
                <c:pt idx="581" formatCode="0.000">
                  <c:v>0.90600000000000003</c:v>
                </c:pt>
                <c:pt idx="585" formatCode="0.000">
                  <c:v>1.0549999999999999</c:v>
                </c:pt>
                <c:pt idx="588" formatCode="0.000">
                  <c:v>0.80299999999999994</c:v>
                </c:pt>
                <c:pt idx="593" formatCode="0.000">
                  <c:v>0.40800000000000003</c:v>
                </c:pt>
                <c:pt idx="596" formatCode="0.000">
                  <c:v>0.58000000000000007</c:v>
                </c:pt>
                <c:pt idx="599" formatCode="0.000">
                  <c:v>0.44799999999999995</c:v>
                </c:pt>
                <c:pt idx="601" formatCode="0.000">
                  <c:v>0.74900000000000011</c:v>
                </c:pt>
                <c:pt idx="604" formatCode="0.000">
                  <c:v>0.72200000000000009</c:v>
                </c:pt>
                <c:pt idx="607" formatCode="0.000">
                  <c:v>0.76300000000000001</c:v>
                </c:pt>
                <c:pt idx="611" formatCode="0.000">
                  <c:v>0.89400000000000002</c:v>
                </c:pt>
                <c:pt idx="616" formatCode="0.000">
                  <c:v>1.0640000000000001</c:v>
                </c:pt>
                <c:pt idx="620" formatCode="0.000">
                  <c:v>0.54099999999999993</c:v>
                </c:pt>
                <c:pt idx="623" formatCode="0.000">
                  <c:v>0.434</c:v>
                </c:pt>
                <c:pt idx="624" formatCode="0.000">
                  <c:v>0.86899999999999999</c:v>
                </c:pt>
                <c:pt idx="628" formatCode="0.000">
                  <c:v>0.76300000000000001</c:v>
                </c:pt>
                <c:pt idx="631" formatCode="0.000">
                  <c:v>0.76900000000000002</c:v>
                </c:pt>
                <c:pt idx="634" formatCode="0.000">
                  <c:v>0.69799999999999995</c:v>
                </c:pt>
                <c:pt idx="638" formatCode="0.000">
                  <c:v>0.67</c:v>
                </c:pt>
                <c:pt idx="642" formatCode="0.000">
                  <c:v>0.51300000000000001</c:v>
                </c:pt>
                <c:pt idx="644" formatCode="0.000">
                  <c:v>0.46699999999999997</c:v>
                </c:pt>
                <c:pt idx="646" formatCode="0.000">
                  <c:v>0.77300000000000002</c:v>
                </c:pt>
                <c:pt idx="649" formatCode="0.000">
                  <c:v>0.871</c:v>
                </c:pt>
                <c:pt idx="653" formatCode="0.000">
                  <c:v>0.624</c:v>
                </c:pt>
                <c:pt idx="657" formatCode="0.000">
                  <c:v>0.871</c:v>
                </c:pt>
                <c:pt idx="661" formatCode="0.000">
                  <c:v>0.85499999999999998</c:v>
                </c:pt>
                <c:pt idx="664" formatCode="0.000">
                  <c:v>0.36399999999999999</c:v>
                </c:pt>
                <c:pt idx="665" formatCode="0.000">
                  <c:v>0.46599999999999997</c:v>
                </c:pt>
                <c:pt idx="667" formatCode="0.000">
                  <c:v>0.66399999999999992</c:v>
                </c:pt>
                <c:pt idx="670" formatCode="0.000">
                  <c:v>0.73399999999999999</c:v>
                </c:pt>
                <c:pt idx="673" formatCode="0.000">
                  <c:v>0.84</c:v>
                </c:pt>
                <c:pt idx="677" formatCode="0.000">
                  <c:v>0.59200000000000008</c:v>
                </c:pt>
                <c:pt idx="680" formatCode="0.000">
                  <c:v>0.59699999999999998</c:v>
                </c:pt>
                <c:pt idx="682" formatCode="0.000">
                  <c:v>0.52500000000000002</c:v>
                </c:pt>
                <c:pt idx="683" formatCode="0.000">
                  <c:v>0.19600000000000001</c:v>
                </c:pt>
                <c:pt idx="684" formatCode="0.000">
                  <c:v>1.1360000000000001</c:v>
                </c:pt>
                <c:pt idx="688" formatCode="0.000">
                  <c:v>1.181</c:v>
                </c:pt>
                <c:pt idx="692" formatCode="0.000">
                  <c:v>1.0070000000000001</c:v>
                </c:pt>
                <c:pt idx="695" formatCode="0.000">
                  <c:v>1.234</c:v>
                </c:pt>
                <c:pt idx="699" formatCode="0.000">
                  <c:v>1.0389999999999999</c:v>
                </c:pt>
                <c:pt idx="702" formatCode="0.000">
                  <c:v>0.56299999999999994</c:v>
                </c:pt>
                <c:pt idx="704" formatCode="0.000">
                  <c:v>0.58400000000000007</c:v>
                </c:pt>
                <c:pt idx="706" formatCode="0.000">
                  <c:v>0.96</c:v>
                </c:pt>
                <c:pt idx="710" formatCode="0.000">
                  <c:v>1.165</c:v>
                </c:pt>
                <c:pt idx="714" formatCode="0.000">
                  <c:v>1.159</c:v>
                </c:pt>
                <c:pt idx="718" formatCode="0.000">
                  <c:v>1.2230000000000001</c:v>
                </c:pt>
                <c:pt idx="722" formatCode="0.000">
                  <c:v>1.2709999999999999</c:v>
                </c:pt>
                <c:pt idx="726" formatCode="0.000">
                  <c:v>0.73</c:v>
                </c:pt>
                <c:pt idx="728" formatCode="0.000">
                  <c:v>0.105</c:v>
                </c:pt>
                <c:pt idx="729" formatCode="0.000">
                  <c:v>0.86399999999999988</c:v>
                </c:pt>
                <c:pt idx="732" formatCode="0.000">
                  <c:v>1.042</c:v>
                </c:pt>
                <c:pt idx="736" formatCode="0.000">
                  <c:v>1.0839999999999999</c:v>
                </c:pt>
                <c:pt idx="740" formatCode="0.000">
                  <c:v>1.319</c:v>
                </c:pt>
                <c:pt idx="744" formatCode="0.000">
                  <c:v>1.052</c:v>
                </c:pt>
                <c:pt idx="748" formatCode="0.000">
                  <c:v>0</c:v>
                </c:pt>
                <c:pt idx="749" formatCode="0.000">
                  <c:v>0</c:v>
                </c:pt>
                <c:pt idx="750" formatCode="0.000">
                  <c:v>1.002</c:v>
                </c:pt>
                <c:pt idx="754" formatCode="0.000">
                  <c:v>1.232</c:v>
                </c:pt>
                <c:pt idx="758" formatCode="0.000">
                  <c:v>1.399</c:v>
                </c:pt>
                <c:pt idx="762" formatCode="0.000">
                  <c:v>1.3719999999999999</c:v>
                </c:pt>
                <c:pt idx="767" formatCode="0.000">
                  <c:v>0.46800000000000003</c:v>
                </c:pt>
                <c:pt idx="768" formatCode="0.000">
                  <c:v>0</c:v>
                </c:pt>
                <c:pt idx="769" formatCode="0.000">
                  <c:v>0.22</c:v>
                </c:pt>
                <c:pt idx="771" formatCode="0.000">
                  <c:v>1.6700000000000002</c:v>
                </c:pt>
                <c:pt idx="775" formatCode="0.000">
                  <c:v>1.1680000000000001</c:v>
                </c:pt>
                <c:pt idx="778" formatCode="0.000">
                  <c:v>1.3979999999999999</c:v>
                </c:pt>
                <c:pt idx="781" formatCode="0.000">
                  <c:v>1.306</c:v>
                </c:pt>
                <c:pt idx="784" formatCode="0.000">
                  <c:v>1.4769999999999999</c:v>
                </c:pt>
                <c:pt idx="787" formatCode="0.000">
                  <c:v>0.71399999999999997</c:v>
                </c:pt>
                <c:pt idx="788" formatCode="0.000">
                  <c:v>0.54</c:v>
                </c:pt>
                <c:pt idx="790" formatCode="0.000">
                  <c:v>2.1240000000000001</c:v>
                </c:pt>
                <c:pt idx="794" formatCode="0.000">
                  <c:v>2.1139999999999999</c:v>
                </c:pt>
                <c:pt idx="798" formatCode="0.000">
                  <c:v>1.2170000000000001</c:v>
                </c:pt>
                <c:pt idx="801" formatCode="0.000">
                  <c:v>1.669</c:v>
                </c:pt>
                <c:pt idx="806" formatCode="0.000">
                  <c:v>1.1159999999999999</c:v>
                </c:pt>
                <c:pt idx="809" formatCode="0.000">
                  <c:v>0</c:v>
                </c:pt>
                <c:pt idx="810" formatCode="0.000">
                  <c:v>0.63400000000000001</c:v>
                </c:pt>
                <c:pt idx="812" formatCode="0.000">
                  <c:v>0.75900000000000001</c:v>
                </c:pt>
                <c:pt idx="815" formatCode="0.000">
                  <c:v>0.61499999999999999</c:v>
                </c:pt>
                <c:pt idx="818" formatCode="0.000">
                  <c:v>1.1759999999999999</c:v>
                </c:pt>
                <c:pt idx="822" formatCode="0.000">
                  <c:v>1.169</c:v>
                </c:pt>
                <c:pt idx="826" formatCode="0.000">
                  <c:v>1.387</c:v>
                </c:pt>
                <c:pt idx="831" formatCode="0.000">
                  <c:v>0</c:v>
                </c:pt>
                <c:pt idx="832" formatCode="0.000">
                  <c:v>0.432</c:v>
                </c:pt>
                <c:pt idx="833" formatCode="0.000">
                  <c:v>0.90300000000000002</c:v>
                </c:pt>
                <c:pt idx="837" formatCode="0.000">
                  <c:v>1.0129999999999999</c:v>
                </c:pt>
                <c:pt idx="842" formatCode="0.000">
                  <c:v>1.577</c:v>
                </c:pt>
                <c:pt idx="849" formatCode="0.000">
                  <c:v>1.2550000000000001</c:v>
                </c:pt>
                <c:pt idx="855" formatCode="0.000">
                  <c:v>0.45</c:v>
                </c:pt>
                <c:pt idx="856" formatCode="0.000">
                  <c:v>0</c:v>
                </c:pt>
                <c:pt idx="857" formatCode="0.000">
                  <c:v>0.315</c:v>
                </c:pt>
                <c:pt idx="858" formatCode="0.000">
                  <c:v>0</c:v>
                </c:pt>
                <c:pt idx="859" formatCode="0.000">
                  <c:v>1.242</c:v>
                </c:pt>
                <c:pt idx="862" formatCode="0.000">
                  <c:v>1.0129999999999999</c:v>
                </c:pt>
                <c:pt idx="866" formatCode="0.000">
                  <c:v>1.3879999999999999</c:v>
                </c:pt>
                <c:pt idx="869" formatCode="0.000">
                  <c:v>0.57999999999999996</c:v>
                </c:pt>
                <c:pt idx="870" formatCode="0.000">
                  <c:v>0</c:v>
                </c:pt>
                <c:pt idx="871" formatCode="0.000">
                  <c:v>0.25600000000000001</c:v>
                </c:pt>
                <c:pt idx="872" formatCode="0.000">
                  <c:v>1.677</c:v>
                </c:pt>
                <c:pt idx="877" formatCode="0.000">
                  <c:v>1.8290000000000002</c:v>
                </c:pt>
                <c:pt idx="883" formatCode="0.000">
                  <c:v>1.9929999999999999</c:v>
                </c:pt>
                <c:pt idx="889" formatCode="0.000">
                  <c:v>0.84199999999999997</c:v>
                </c:pt>
                <c:pt idx="891" formatCode="0.000">
                  <c:v>0</c:v>
                </c:pt>
                <c:pt idx="892" formatCode="0.000">
                  <c:v>0</c:v>
                </c:pt>
                <c:pt idx="893" formatCode="0.000">
                  <c:v>9.5000000000000001E-2</c:v>
                </c:pt>
                <c:pt idx="894" formatCode="0.000">
                  <c:v>0.92799999999999994</c:v>
                </c:pt>
                <c:pt idx="898" formatCode="0.000">
                  <c:v>1.8589999999999998</c:v>
                </c:pt>
                <c:pt idx="902" formatCode="0.000">
                  <c:v>1.464</c:v>
                </c:pt>
                <c:pt idx="908" formatCode="0.000">
                  <c:v>1.194</c:v>
                </c:pt>
                <c:pt idx="912" formatCode="0.000">
                  <c:v>0.57599999999999996</c:v>
                </c:pt>
                <c:pt idx="913" formatCode="0.000">
                  <c:v>0</c:v>
                </c:pt>
                <c:pt idx="914" formatCode="0.000">
                  <c:v>0.21</c:v>
                </c:pt>
                <c:pt idx="915" formatCode="0.000">
                  <c:v>0.78099999999999992</c:v>
                </c:pt>
                <c:pt idx="917" formatCode="0.000">
                  <c:v>0.76600000000000001</c:v>
                </c:pt>
                <c:pt idx="921" formatCode="0.000">
                  <c:v>1.3759999999999999</c:v>
                </c:pt>
                <c:pt idx="926" formatCode="0.000">
                  <c:v>1.216</c:v>
                </c:pt>
                <c:pt idx="931" formatCode="0.000">
                  <c:v>0</c:v>
                </c:pt>
                <c:pt idx="932" formatCode="0.000">
                  <c:v>0</c:v>
                </c:pt>
                <c:pt idx="933" formatCode="0.000">
                  <c:v>0.48</c:v>
                </c:pt>
                <c:pt idx="934" formatCode="0.000">
                  <c:v>1.4200000000000002</c:v>
                </c:pt>
                <c:pt idx="939" formatCode="0.000">
                  <c:v>1.341</c:v>
                </c:pt>
                <c:pt idx="943" formatCode="0.000">
                  <c:v>1.155</c:v>
                </c:pt>
                <c:pt idx="947" formatCode="0.000">
                  <c:v>1.1120000000000001</c:v>
                </c:pt>
                <c:pt idx="950" formatCode="0.000">
                  <c:v>0.47499999999999998</c:v>
                </c:pt>
                <c:pt idx="951" formatCode="0.000">
                  <c:v>0</c:v>
                </c:pt>
                <c:pt idx="952" formatCode="0.000">
                  <c:v>0</c:v>
                </c:pt>
                <c:pt idx="953" formatCode="0.000">
                  <c:v>0</c:v>
                </c:pt>
                <c:pt idx="954" formatCode="0.000">
                  <c:v>0.69600000000000006</c:v>
                </c:pt>
                <c:pt idx="956" formatCode="0.000">
                  <c:v>1.1539999999999999</c:v>
                </c:pt>
                <c:pt idx="960" formatCode="0.000">
                  <c:v>0.81600000000000006</c:v>
                </c:pt>
                <c:pt idx="963" formatCode="0.000">
                  <c:v>0.746</c:v>
                </c:pt>
                <c:pt idx="965" formatCode="0.000">
                  <c:v>0</c:v>
                </c:pt>
                <c:pt idx="966" formatCode="0.000">
                  <c:v>0</c:v>
                </c:pt>
                <c:pt idx="967" formatCode="0.000">
                  <c:v>0.41400000000000003</c:v>
                </c:pt>
                <c:pt idx="969" formatCode="0.000">
                  <c:v>0.38200000000000001</c:v>
                </c:pt>
                <c:pt idx="971" formatCode="0.000">
                  <c:v>0.69499999999999995</c:v>
                </c:pt>
                <c:pt idx="974" formatCode="0.000">
                  <c:v>0.85399999999999998</c:v>
                </c:pt>
                <c:pt idx="976" formatCode="0.000">
                  <c:v>1.3779999999999999</c:v>
                </c:pt>
                <c:pt idx="981" formatCode="0.000">
                  <c:v>0.60399999999999998</c:v>
                </c:pt>
                <c:pt idx="984" formatCode="0.000">
                  <c:v>0.628</c:v>
                </c:pt>
                <c:pt idx="986" formatCode="0.000">
                  <c:v>0.95399999999999996</c:v>
                </c:pt>
                <c:pt idx="988" formatCode="0.000">
                  <c:v>0.96699999999999997</c:v>
                </c:pt>
                <c:pt idx="992" formatCode="0.000">
                  <c:v>0.86799999999999999</c:v>
                </c:pt>
                <c:pt idx="994" formatCode="0.000">
                  <c:v>1.1299999999999999</c:v>
                </c:pt>
                <c:pt idx="998" formatCode="0.000">
                  <c:v>0.47499999999999998</c:v>
                </c:pt>
                <c:pt idx="999" formatCode="0.000">
                  <c:v>0</c:v>
                </c:pt>
                <c:pt idx="1000" formatCode="0.000">
                  <c:v>0</c:v>
                </c:pt>
                <c:pt idx="1001" formatCode="0.000">
                  <c:v>0</c:v>
                </c:pt>
                <c:pt idx="1002" formatCode="0.000">
                  <c:v>0</c:v>
                </c:pt>
                <c:pt idx="1003" formatCode="0.000">
                  <c:v>0</c:v>
                </c:pt>
                <c:pt idx="1004" formatCode="0.000">
                  <c:v>0</c:v>
                </c:pt>
                <c:pt idx="1005" formatCode="0.000">
                  <c:v>0.79400000000000004</c:v>
                </c:pt>
                <c:pt idx="1007" formatCode="0.000">
                  <c:v>0</c:v>
                </c:pt>
                <c:pt idx="1008" formatCode="0.000">
                  <c:v>0</c:v>
                </c:pt>
                <c:pt idx="1009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71-453E-9470-F9A8DAD15D67}"/>
            </c:ext>
          </c:extLst>
        </c:ser>
        <c:ser>
          <c:idx val="5"/>
          <c:order val="5"/>
          <c:tx>
            <c:strRef>
              <c:f>TAB.2!$AA$3</c:f>
              <c:strCache>
                <c:ptCount val="1"/>
                <c:pt idx="0">
                  <c:v>Jednoden.  max. NL (kg)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TAB.2!$AA$4:$AA$1013</c:f>
              <c:numCache>
                <c:formatCode>General</c:formatCode>
                <c:ptCount val="10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50</c:v>
                </c:pt>
                <c:pt idx="725">
                  <c:v>50</c:v>
                </c:pt>
                <c:pt idx="726">
                  <c:v>50</c:v>
                </c:pt>
                <c:pt idx="727">
                  <c:v>50</c:v>
                </c:pt>
                <c:pt idx="728">
                  <c:v>50</c:v>
                </c:pt>
                <c:pt idx="729">
                  <c:v>50</c:v>
                </c:pt>
                <c:pt idx="730">
                  <c:v>50</c:v>
                </c:pt>
                <c:pt idx="731">
                  <c:v>50</c:v>
                </c:pt>
                <c:pt idx="732">
                  <c:v>50</c:v>
                </c:pt>
                <c:pt idx="733">
                  <c:v>50</c:v>
                </c:pt>
                <c:pt idx="734">
                  <c:v>50</c:v>
                </c:pt>
                <c:pt idx="735">
                  <c:v>50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50</c:v>
                </c:pt>
                <c:pt idx="741">
                  <c:v>50</c:v>
                </c:pt>
                <c:pt idx="742">
                  <c:v>50</c:v>
                </c:pt>
                <c:pt idx="743">
                  <c:v>50</c:v>
                </c:pt>
                <c:pt idx="744">
                  <c:v>50</c:v>
                </c:pt>
                <c:pt idx="745">
                  <c:v>50</c:v>
                </c:pt>
                <c:pt idx="746">
                  <c:v>50</c:v>
                </c:pt>
                <c:pt idx="747">
                  <c:v>50</c:v>
                </c:pt>
                <c:pt idx="748">
                  <c:v>50</c:v>
                </c:pt>
                <c:pt idx="749">
                  <c:v>50</c:v>
                </c:pt>
                <c:pt idx="750">
                  <c:v>50</c:v>
                </c:pt>
                <c:pt idx="751">
                  <c:v>50</c:v>
                </c:pt>
                <c:pt idx="752">
                  <c:v>50</c:v>
                </c:pt>
                <c:pt idx="753">
                  <c:v>50</c:v>
                </c:pt>
                <c:pt idx="754">
                  <c:v>50</c:v>
                </c:pt>
                <c:pt idx="755">
                  <c:v>50</c:v>
                </c:pt>
                <c:pt idx="756">
                  <c:v>50</c:v>
                </c:pt>
                <c:pt idx="757">
                  <c:v>50</c:v>
                </c:pt>
                <c:pt idx="758">
                  <c:v>50</c:v>
                </c:pt>
                <c:pt idx="759">
                  <c:v>50</c:v>
                </c:pt>
                <c:pt idx="760">
                  <c:v>50</c:v>
                </c:pt>
                <c:pt idx="761">
                  <c:v>50</c:v>
                </c:pt>
                <c:pt idx="762">
                  <c:v>50</c:v>
                </c:pt>
                <c:pt idx="763">
                  <c:v>50</c:v>
                </c:pt>
                <c:pt idx="764">
                  <c:v>50</c:v>
                </c:pt>
                <c:pt idx="765">
                  <c:v>50</c:v>
                </c:pt>
                <c:pt idx="766">
                  <c:v>50</c:v>
                </c:pt>
                <c:pt idx="767">
                  <c:v>50</c:v>
                </c:pt>
                <c:pt idx="768">
                  <c:v>50</c:v>
                </c:pt>
                <c:pt idx="769">
                  <c:v>50</c:v>
                </c:pt>
                <c:pt idx="770">
                  <c:v>50</c:v>
                </c:pt>
                <c:pt idx="771">
                  <c:v>50</c:v>
                </c:pt>
                <c:pt idx="772">
                  <c:v>50</c:v>
                </c:pt>
                <c:pt idx="773">
                  <c:v>50</c:v>
                </c:pt>
                <c:pt idx="774">
                  <c:v>50</c:v>
                </c:pt>
                <c:pt idx="775">
                  <c:v>50</c:v>
                </c:pt>
                <c:pt idx="776">
                  <c:v>50</c:v>
                </c:pt>
                <c:pt idx="777">
                  <c:v>50</c:v>
                </c:pt>
                <c:pt idx="778">
                  <c:v>50</c:v>
                </c:pt>
                <c:pt idx="779">
                  <c:v>50</c:v>
                </c:pt>
                <c:pt idx="780">
                  <c:v>50</c:v>
                </c:pt>
                <c:pt idx="781">
                  <c:v>50</c:v>
                </c:pt>
                <c:pt idx="782">
                  <c:v>50</c:v>
                </c:pt>
                <c:pt idx="783">
                  <c:v>50</c:v>
                </c:pt>
                <c:pt idx="784">
                  <c:v>50</c:v>
                </c:pt>
                <c:pt idx="785">
                  <c:v>50</c:v>
                </c:pt>
                <c:pt idx="786">
                  <c:v>50</c:v>
                </c:pt>
                <c:pt idx="787">
                  <c:v>50</c:v>
                </c:pt>
                <c:pt idx="788">
                  <c:v>50</c:v>
                </c:pt>
                <c:pt idx="789">
                  <c:v>50</c:v>
                </c:pt>
                <c:pt idx="790">
                  <c:v>50</c:v>
                </c:pt>
                <c:pt idx="791">
                  <c:v>50</c:v>
                </c:pt>
                <c:pt idx="792">
                  <c:v>50</c:v>
                </c:pt>
                <c:pt idx="793">
                  <c:v>50</c:v>
                </c:pt>
                <c:pt idx="794">
                  <c:v>50</c:v>
                </c:pt>
                <c:pt idx="795">
                  <c:v>50</c:v>
                </c:pt>
                <c:pt idx="796">
                  <c:v>50</c:v>
                </c:pt>
                <c:pt idx="797">
                  <c:v>50</c:v>
                </c:pt>
                <c:pt idx="798">
                  <c:v>50</c:v>
                </c:pt>
                <c:pt idx="799">
                  <c:v>50</c:v>
                </c:pt>
                <c:pt idx="800">
                  <c:v>50</c:v>
                </c:pt>
                <c:pt idx="801">
                  <c:v>50</c:v>
                </c:pt>
                <c:pt idx="802">
                  <c:v>50</c:v>
                </c:pt>
                <c:pt idx="803">
                  <c:v>50</c:v>
                </c:pt>
                <c:pt idx="804">
                  <c:v>50</c:v>
                </c:pt>
                <c:pt idx="805">
                  <c:v>50</c:v>
                </c:pt>
                <c:pt idx="806">
                  <c:v>50</c:v>
                </c:pt>
                <c:pt idx="807">
                  <c:v>50</c:v>
                </c:pt>
                <c:pt idx="808">
                  <c:v>50</c:v>
                </c:pt>
                <c:pt idx="809">
                  <c:v>50</c:v>
                </c:pt>
                <c:pt idx="810">
                  <c:v>50</c:v>
                </c:pt>
                <c:pt idx="811">
                  <c:v>50</c:v>
                </c:pt>
                <c:pt idx="812">
                  <c:v>50</c:v>
                </c:pt>
                <c:pt idx="813">
                  <c:v>50</c:v>
                </c:pt>
                <c:pt idx="814">
                  <c:v>50</c:v>
                </c:pt>
                <c:pt idx="815">
                  <c:v>50</c:v>
                </c:pt>
                <c:pt idx="816">
                  <c:v>50</c:v>
                </c:pt>
                <c:pt idx="817">
                  <c:v>50</c:v>
                </c:pt>
                <c:pt idx="818">
                  <c:v>50</c:v>
                </c:pt>
                <c:pt idx="819">
                  <c:v>50</c:v>
                </c:pt>
                <c:pt idx="820">
                  <c:v>50</c:v>
                </c:pt>
                <c:pt idx="821">
                  <c:v>50</c:v>
                </c:pt>
                <c:pt idx="822">
                  <c:v>50</c:v>
                </c:pt>
                <c:pt idx="823">
                  <c:v>50</c:v>
                </c:pt>
                <c:pt idx="824">
                  <c:v>50</c:v>
                </c:pt>
                <c:pt idx="825">
                  <c:v>50</c:v>
                </c:pt>
                <c:pt idx="826">
                  <c:v>50</c:v>
                </c:pt>
                <c:pt idx="827">
                  <c:v>50</c:v>
                </c:pt>
                <c:pt idx="828">
                  <c:v>50</c:v>
                </c:pt>
                <c:pt idx="829">
                  <c:v>50</c:v>
                </c:pt>
                <c:pt idx="830">
                  <c:v>50</c:v>
                </c:pt>
                <c:pt idx="831">
                  <c:v>50</c:v>
                </c:pt>
                <c:pt idx="832">
                  <c:v>50</c:v>
                </c:pt>
                <c:pt idx="833">
                  <c:v>50</c:v>
                </c:pt>
                <c:pt idx="834">
                  <c:v>50</c:v>
                </c:pt>
                <c:pt idx="835">
                  <c:v>50</c:v>
                </c:pt>
                <c:pt idx="836">
                  <c:v>50</c:v>
                </c:pt>
                <c:pt idx="837">
                  <c:v>50</c:v>
                </c:pt>
                <c:pt idx="838">
                  <c:v>50</c:v>
                </c:pt>
                <c:pt idx="839">
                  <c:v>50</c:v>
                </c:pt>
                <c:pt idx="840">
                  <c:v>50</c:v>
                </c:pt>
                <c:pt idx="841">
                  <c:v>50</c:v>
                </c:pt>
                <c:pt idx="842">
                  <c:v>50</c:v>
                </c:pt>
                <c:pt idx="843">
                  <c:v>50</c:v>
                </c:pt>
                <c:pt idx="844">
                  <c:v>50</c:v>
                </c:pt>
                <c:pt idx="845">
                  <c:v>50</c:v>
                </c:pt>
                <c:pt idx="846">
                  <c:v>50</c:v>
                </c:pt>
                <c:pt idx="847">
                  <c:v>50</c:v>
                </c:pt>
                <c:pt idx="848">
                  <c:v>50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50</c:v>
                </c:pt>
                <c:pt idx="854">
                  <c:v>50</c:v>
                </c:pt>
                <c:pt idx="855">
                  <c:v>50</c:v>
                </c:pt>
                <c:pt idx="856">
                  <c:v>50</c:v>
                </c:pt>
                <c:pt idx="857">
                  <c:v>50</c:v>
                </c:pt>
                <c:pt idx="858">
                  <c:v>50</c:v>
                </c:pt>
                <c:pt idx="859">
                  <c:v>50</c:v>
                </c:pt>
                <c:pt idx="860">
                  <c:v>50</c:v>
                </c:pt>
                <c:pt idx="861">
                  <c:v>50</c:v>
                </c:pt>
                <c:pt idx="862">
                  <c:v>50</c:v>
                </c:pt>
                <c:pt idx="863">
                  <c:v>50</c:v>
                </c:pt>
                <c:pt idx="864">
                  <c:v>50</c:v>
                </c:pt>
                <c:pt idx="865">
                  <c:v>50</c:v>
                </c:pt>
                <c:pt idx="866">
                  <c:v>50</c:v>
                </c:pt>
                <c:pt idx="867">
                  <c:v>50</c:v>
                </c:pt>
                <c:pt idx="868">
                  <c:v>50</c:v>
                </c:pt>
                <c:pt idx="869">
                  <c:v>50</c:v>
                </c:pt>
                <c:pt idx="870">
                  <c:v>50</c:v>
                </c:pt>
                <c:pt idx="871">
                  <c:v>50</c:v>
                </c:pt>
                <c:pt idx="872">
                  <c:v>50</c:v>
                </c:pt>
                <c:pt idx="873">
                  <c:v>50</c:v>
                </c:pt>
                <c:pt idx="874">
                  <c:v>50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50</c:v>
                </c:pt>
                <c:pt idx="879">
                  <c:v>50</c:v>
                </c:pt>
                <c:pt idx="880">
                  <c:v>50</c:v>
                </c:pt>
                <c:pt idx="881">
                  <c:v>50</c:v>
                </c:pt>
                <c:pt idx="882">
                  <c:v>50</c:v>
                </c:pt>
                <c:pt idx="883">
                  <c:v>50</c:v>
                </c:pt>
                <c:pt idx="884">
                  <c:v>50</c:v>
                </c:pt>
                <c:pt idx="885">
                  <c:v>50</c:v>
                </c:pt>
                <c:pt idx="886">
                  <c:v>50</c:v>
                </c:pt>
                <c:pt idx="887">
                  <c:v>50</c:v>
                </c:pt>
                <c:pt idx="888">
                  <c:v>50</c:v>
                </c:pt>
                <c:pt idx="889">
                  <c:v>50</c:v>
                </c:pt>
                <c:pt idx="890">
                  <c:v>50</c:v>
                </c:pt>
                <c:pt idx="891">
                  <c:v>50</c:v>
                </c:pt>
                <c:pt idx="892">
                  <c:v>50</c:v>
                </c:pt>
                <c:pt idx="893">
                  <c:v>50</c:v>
                </c:pt>
                <c:pt idx="894">
                  <c:v>50</c:v>
                </c:pt>
                <c:pt idx="895">
                  <c:v>50</c:v>
                </c:pt>
                <c:pt idx="896">
                  <c:v>50</c:v>
                </c:pt>
                <c:pt idx="897">
                  <c:v>50</c:v>
                </c:pt>
                <c:pt idx="898">
                  <c:v>50</c:v>
                </c:pt>
                <c:pt idx="899">
                  <c:v>50</c:v>
                </c:pt>
                <c:pt idx="900">
                  <c:v>50</c:v>
                </c:pt>
                <c:pt idx="901">
                  <c:v>50</c:v>
                </c:pt>
                <c:pt idx="902">
                  <c:v>50</c:v>
                </c:pt>
                <c:pt idx="903">
                  <c:v>50</c:v>
                </c:pt>
                <c:pt idx="904">
                  <c:v>50</c:v>
                </c:pt>
                <c:pt idx="905">
                  <c:v>50</c:v>
                </c:pt>
                <c:pt idx="906">
                  <c:v>50</c:v>
                </c:pt>
                <c:pt idx="907">
                  <c:v>50</c:v>
                </c:pt>
                <c:pt idx="908">
                  <c:v>50</c:v>
                </c:pt>
                <c:pt idx="909">
                  <c:v>50</c:v>
                </c:pt>
                <c:pt idx="910">
                  <c:v>50</c:v>
                </c:pt>
                <c:pt idx="911">
                  <c:v>50</c:v>
                </c:pt>
                <c:pt idx="912">
                  <c:v>50</c:v>
                </c:pt>
                <c:pt idx="913">
                  <c:v>50</c:v>
                </c:pt>
                <c:pt idx="914">
                  <c:v>50</c:v>
                </c:pt>
                <c:pt idx="915">
                  <c:v>50</c:v>
                </c:pt>
                <c:pt idx="916">
                  <c:v>50</c:v>
                </c:pt>
                <c:pt idx="917">
                  <c:v>50</c:v>
                </c:pt>
                <c:pt idx="918">
                  <c:v>50</c:v>
                </c:pt>
                <c:pt idx="919">
                  <c:v>50</c:v>
                </c:pt>
                <c:pt idx="920">
                  <c:v>50</c:v>
                </c:pt>
                <c:pt idx="921">
                  <c:v>50</c:v>
                </c:pt>
                <c:pt idx="922">
                  <c:v>50</c:v>
                </c:pt>
                <c:pt idx="923">
                  <c:v>50</c:v>
                </c:pt>
                <c:pt idx="924">
                  <c:v>50</c:v>
                </c:pt>
                <c:pt idx="925">
                  <c:v>50</c:v>
                </c:pt>
                <c:pt idx="926">
                  <c:v>50</c:v>
                </c:pt>
                <c:pt idx="927">
                  <c:v>50</c:v>
                </c:pt>
                <c:pt idx="928">
                  <c:v>50</c:v>
                </c:pt>
                <c:pt idx="929">
                  <c:v>50</c:v>
                </c:pt>
                <c:pt idx="930">
                  <c:v>50</c:v>
                </c:pt>
                <c:pt idx="931">
                  <c:v>50</c:v>
                </c:pt>
                <c:pt idx="932">
                  <c:v>50</c:v>
                </c:pt>
                <c:pt idx="933">
                  <c:v>50</c:v>
                </c:pt>
                <c:pt idx="934">
                  <c:v>50</c:v>
                </c:pt>
                <c:pt idx="935">
                  <c:v>50</c:v>
                </c:pt>
                <c:pt idx="936">
                  <c:v>50</c:v>
                </c:pt>
                <c:pt idx="937">
                  <c:v>50</c:v>
                </c:pt>
                <c:pt idx="938">
                  <c:v>50</c:v>
                </c:pt>
                <c:pt idx="939">
                  <c:v>50</c:v>
                </c:pt>
                <c:pt idx="940">
                  <c:v>50</c:v>
                </c:pt>
                <c:pt idx="941">
                  <c:v>50</c:v>
                </c:pt>
                <c:pt idx="942">
                  <c:v>50</c:v>
                </c:pt>
                <c:pt idx="943">
                  <c:v>50</c:v>
                </c:pt>
                <c:pt idx="944">
                  <c:v>50</c:v>
                </c:pt>
                <c:pt idx="945">
                  <c:v>50</c:v>
                </c:pt>
                <c:pt idx="946">
                  <c:v>50</c:v>
                </c:pt>
                <c:pt idx="947">
                  <c:v>50</c:v>
                </c:pt>
                <c:pt idx="948">
                  <c:v>50</c:v>
                </c:pt>
                <c:pt idx="949">
                  <c:v>50</c:v>
                </c:pt>
                <c:pt idx="950">
                  <c:v>50</c:v>
                </c:pt>
                <c:pt idx="951">
                  <c:v>50</c:v>
                </c:pt>
                <c:pt idx="952">
                  <c:v>50</c:v>
                </c:pt>
                <c:pt idx="953">
                  <c:v>50</c:v>
                </c:pt>
                <c:pt idx="954">
                  <c:v>50</c:v>
                </c:pt>
                <c:pt idx="955">
                  <c:v>50</c:v>
                </c:pt>
                <c:pt idx="956">
                  <c:v>50</c:v>
                </c:pt>
                <c:pt idx="957">
                  <c:v>50</c:v>
                </c:pt>
                <c:pt idx="958">
                  <c:v>50</c:v>
                </c:pt>
                <c:pt idx="959">
                  <c:v>50</c:v>
                </c:pt>
                <c:pt idx="960">
                  <c:v>50</c:v>
                </c:pt>
                <c:pt idx="961">
                  <c:v>50</c:v>
                </c:pt>
                <c:pt idx="962">
                  <c:v>50</c:v>
                </c:pt>
                <c:pt idx="963">
                  <c:v>50</c:v>
                </c:pt>
                <c:pt idx="964">
                  <c:v>50</c:v>
                </c:pt>
                <c:pt idx="965">
                  <c:v>50</c:v>
                </c:pt>
                <c:pt idx="966">
                  <c:v>50</c:v>
                </c:pt>
                <c:pt idx="967">
                  <c:v>50</c:v>
                </c:pt>
                <c:pt idx="968">
                  <c:v>50</c:v>
                </c:pt>
                <c:pt idx="969">
                  <c:v>50</c:v>
                </c:pt>
                <c:pt idx="970">
                  <c:v>50</c:v>
                </c:pt>
                <c:pt idx="971">
                  <c:v>50</c:v>
                </c:pt>
                <c:pt idx="972">
                  <c:v>50</c:v>
                </c:pt>
                <c:pt idx="973">
                  <c:v>50</c:v>
                </c:pt>
                <c:pt idx="974">
                  <c:v>50</c:v>
                </c:pt>
                <c:pt idx="975">
                  <c:v>50</c:v>
                </c:pt>
                <c:pt idx="976">
                  <c:v>50</c:v>
                </c:pt>
                <c:pt idx="977">
                  <c:v>50</c:v>
                </c:pt>
                <c:pt idx="978">
                  <c:v>50</c:v>
                </c:pt>
                <c:pt idx="979">
                  <c:v>50</c:v>
                </c:pt>
                <c:pt idx="980">
                  <c:v>50</c:v>
                </c:pt>
                <c:pt idx="981">
                  <c:v>50</c:v>
                </c:pt>
                <c:pt idx="982">
                  <c:v>50</c:v>
                </c:pt>
                <c:pt idx="983">
                  <c:v>50</c:v>
                </c:pt>
                <c:pt idx="984">
                  <c:v>50</c:v>
                </c:pt>
                <c:pt idx="985">
                  <c:v>50</c:v>
                </c:pt>
                <c:pt idx="986">
                  <c:v>50</c:v>
                </c:pt>
                <c:pt idx="987">
                  <c:v>50</c:v>
                </c:pt>
                <c:pt idx="988">
                  <c:v>50</c:v>
                </c:pt>
                <c:pt idx="989">
                  <c:v>50</c:v>
                </c:pt>
                <c:pt idx="990">
                  <c:v>50</c:v>
                </c:pt>
                <c:pt idx="991">
                  <c:v>50</c:v>
                </c:pt>
                <c:pt idx="992">
                  <c:v>50</c:v>
                </c:pt>
                <c:pt idx="993">
                  <c:v>50</c:v>
                </c:pt>
                <c:pt idx="994">
                  <c:v>50</c:v>
                </c:pt>
                <c:pt idx="995">
                  <c:v>50</c:v>
                </c:pt>
                <c:pt idx="996">
                  <c:v>50</c:v>
                </c:pt>
                <c:pt idx="997">
                  <c:v>50</c:v>
                </c:pt>
                <c:pt idx="998">
                  <c:v>50</c:v>
                </c:pt>
                <c:pt idx="999">
                  <c:v>50</c:v>
                </c:pt>
                <c:pt idx="1000">
                  <c:v>50</c:v>
                </c:pt>
                <c:pt idx="1001">
                  <c:v>50</c:v>
                </c:pt>
                <c:pt idx="1002">
                  <c:v>50</c:v>
                </c:pt>
                <c:pt idx="1003">
                  <c:v>50</c:v>
                </c:pt>
                <c:pt idx="1004">
                  <c:v>50</c:v>
                </c:pt>
                <c:pt idx="1005">
                  <c:v>50</c:v>
                </c:pt>
                <c:pt idx="1006">
                  <c:v>50</c:v>
                </c:pt>
                <c:pt idx="1007">
                  <c:v>50</c:v>
                </c:pt>
                <c:pt idx="1008">
                  <c:v>50</c:v>
                </c:pt>
                <c:pt idx="1009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71-453E-9470-F9A8DAD1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6744"/>
        <c:axId val="157771152"/>
      </c:lineChart>
      <c:dateAx>
        <c:axId val="158781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9944264"/>
        <c:crosses val="autoZero"/>
        <c:auto val="1"/>
        <c:lblOffset val="100"/>
        <c:baseTimeUnit val="days"/>
      </c:dateAx>
      <c:valAx>
        <c:axId val="159944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781720"/>
        <c:crosses val="autoZero"/>
        <c:crossBetween val="between"/>
      </c:valAx>
      <c:catAx>
        <c:axId val="1580267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7771152"/>
        <c:crosses val="autoZero"/>
        <c:auto val="1"/>
        <c:lblAlgn val="ctr"/>
        <c:lblOffset val="100"/>
        <c:noMultiLvlLbl val="0"/>
      </c:catAx>
      <c:valAx>
        <c:axId val="15777115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8026744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063224691850231E-2"/>
          <c:y val="0.1245136186770428"/>
          <c:w val="0.87575706834114087"/>
          <c:h val="8.4916000285956472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96754044984885E-2"/>
          <c:y val="0.26551027355890139"/>
          <c:w val="0.92913784511113329"/>
          <c:h val="0.6421419079937184"/>
        </c:manualLayout>
      </c:layout>
      <c:lineChart>
        <c:grouping val="standard"/>
        <c:varyColors val="0"/>
        <c:ser>
          <c:idx val="0"/>
          <c:order val="0"/>
          <c:tx>
            <c:strRef>
              <c:f>TAB.2!$O$3</c:f>
              <c:strCache>
                <c:ptCount val="1"/>
                <c:pt idx="0">
                  <c:v>Třídenní průměr    CHSK (kg)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0070C0"/>
              </a:solidFill>
            </c:spPr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TAB.2!$O$4:$O$1013</c:f>
              <c:numCache>
                <c:formatCode>General</c:formatCode>
                <c:ptCount val="1010"/>
                <c:pt idx="0" formatCode="0">
                  <c:v>63.9418176</c:v>
                </c:pt>
                <c:pt idx="2" formatCode="0">
                  <c:v>227.32636320000003</c:v>
                </c:pt>
                <c:pt idx="13" formatCode="0">
                  <c:v>121.36891679999998</c:v>
                </c:pt>
                <c:pt idx="19" formatCode="0">
                  <c:v>211.42700639999995</c:v>
                </c:pt>
                <c:pt idx="28" formatCode="0">
                  <c:v>243.6849072</c:v>
                </c:pt>
                <c:pt idx="35" formatCode="0">
                  <c:v>54.069292799999999</c:v>
                </c:pt>
                <c:pt idx="39" formatCode="0">
                  <c:v>191.59585920000004</c:v>
                </c:pt>
                <c:pt idx="46" formatCode="0">
                  <c:v>134.91493919999999</c:v>
                </c:pt>
                <c:pt idx="52" formatCode="0">
                  <c:v>262.22459039999995</c:v>
                </c:pt>
                <c:pt idx="62" formatCode="0">
                  <c:v>193.4900064</c:v>
                </c:pt>
                <c:pt idx="69" formatCode="0">
                  <c:v>53.667504000000008</c:v>
                </c:pt>
                <c:pt idx="73" formatCode="0">
                  <c:v>170.3871504</c:v>
                </c:pt>
                <c:pt idx="81" formatCode="0">
                  <c:v>272.9006928</c:v>
                </c:pt>
                <c:pt idx="91" formatCode="0">
                  <c:v>186.94658879999997</c:v>
                </c:pt>
                <c:pt idx="98" formatCode="0">
                  <c:v>24.164726400000003</c:v>
                </c:pt>
                <c:pt idx="101" formatCode="0">
                  <c:v>141.88884479999999</c:v>
                </c:pt>
                <c:pt idx="111" formatCode="0">
                  <c:v>83.801664000000002</c:v>
                </c:pt>
                <c:pt idx="115" formatCode="0">
                  <c:v>214.957008</c:v>
                </c:pt>
                <c:pt idx="122" formatCode="0">
                  <c:v>8.7245568000000002</c:v>
                </c:pt>
                <c:pt idx="125" formatCode="0">
                  <c:v>106.04354399999998</c:v>
                </c:pt>
                <c:pt idx="130" formatCode="0">
                  <c:v>282.7445184</c:v>
                </c:pt>
                <c:pt idx="138" formatCode="0">
                  <c:v>209.10237119999999</c:v>
                </c:pt>
                <c:pt idx="144" formatCode="0">
                  <c:v>295.08517440000003</c:v>
                </c:pt>
                <c:pt idx="153" formatCode="0">
                  <c:v>275.71321439999997</c:v>
                </c:pt>
                <c:pt idx="162" formatCode="0">
                  <c:v>138.8467296</c:v>
                </c:pt>
                <c:pt idx="167" formatCode="0">
                  <c:v>0</c:v>
                </c:pt>
                <c:pt idx="170" formatCode="0">
                  <c:v>189.0129312</c:v>
                </c:pt>
                <c:pt idx="178" formatCode="0">
                  <c:v>279.35801280000004</c:v>
                </c:pt>
                <c:pt idx="188" formatCode="0">
                  <c:v>210.88172159999999</c:v>
                </c:pt>
                <c:pt idx="196" formatCode="0">
                  <c:v>275.79931199999993</c:v>
                </c:pt>
                <c:pt idx="210" formatCode="0">
                  <c:v>93.301099199999996</c:v>
                </c:pt>
                <c:pt idx="215" formatCode="0">
                  <c:v>185.13853919999997</c:v>
                </c:pt>
                <c:pt idx="224" formatCode="0">
                  <c:v>181.83813119999999</c:v>
                </c:pt>
                <c:pt idx="234" formatCode="0">
                  <c:v>264.5492256</c:v>
                </c:pt>
                <c:pt idx="245" formatCode="0">
                  <c:v>238.74864479999999</c:v>
                </c:pt>
                <c:pt idx="255" formatCode="0">
                  <c:v>182.87130239999999</c:v>
                </c:pt>
                <c:pt idx="261" formatCode="0">
                  <c:v>287.4798864</c:v>
                </c:pt>
                <c:pt idx="273" formatCode="0">
                  <c:v>253.55743199999998</c:v>
                </c:pt>
                <c:pt idx="279" formatCode="0">
                  <c:v>253.9592208</c:v>
                </c:pt>
                <c:pt idx="290" formatCode="0">
                  <c:v>306.65095199999996</c:v>
                </c:pt>
                <c:pt idx="301" formatCode="0">
                  <c:v>111.58248960000002</c:v>
                </c:pt>
                <c:pt idx="305" formatCode="0">
                  <c:v>270.63345600000002</c:v>
                </c:pt>
                <c:pt idx="318" formatCode="0">
                  <c:v>129.1464</c:v>
                </c:pt>
                <c:pt idx="324" formatCode="0">
                  <c:v>173.5153632</c:v>
                </c:pt>
                <c:pt idx="334" formatCode="0">
                  <c:v>205.85936159999997</c:v>
                </c:pt>
                <c:pt idx="344" formatCode="0">
                  <c:v>271.4083344</c:v>
                </c:pt>
                <c:pt idx="357" formatCode="0">
                  <c:v>250.48661759999996</c:v>
                </c:pt>
                <c:pt idx="368" formatCode="0">
                  <c:v>270.54735840000001</c:v>
                </c:pt>
                <c:pt idx="378" formatCode="0">
                  <c:v>267.93573119999996</c:v>
                </c:pt>
                <c:pt idx="390" formatCode="0">
                  <c:v>229.3927056</c:v>
                </c:pt>
                <c:pt idx="397" formatCode="0">
                  <c:v>261.93759839999996</c:v>
                </c:pt>
                <c:pt idx="409" formatCode="0">
                  <c:v>236.7110016</c:v>
                </c:pt>
                <c:pt idx="418" formatCode="0">
                  <c:v>281.07996479999997</c:v>
                </c:pt>
                <c:pt idx="431" formatCode="0">
                  <c:v>254.41840799999997</c:v>
                </c:pt>
                <c:pt idx="445" formatCode="0">
                  <c:v>213.4646496</c:v>
                </c:pt>
                <c:pt idx="454" formatCode="0">
                  <c:v>253.844424</c:v>
                </c:pt>
                <c:pt idx="465" formatCode="0">
                  <c:v>133.65217440000001</c:v>
                </c:pt>
                <c:pt idx="470" formatCode="0">
                  <c:v>275.39752319999997</c:v>
                </c:pt>
                <c:pt idx="480" formatCode="0">
                  <c:v>185.65512479999998</c:v>
                </c:pt>
                <c:pt idx="486" formatCode="0">
                  <c:v>223.65286560000001</c:v>
                </c:pt>
                <c:pt idx="495" formatCode="0">
                  <c:v>156.35324159999996</c:v>
                </c:pt>
                <c:pt idx="499" formatCode="0">
                  <c:v>271.46573280000001</c:v>
                </c:pt>
                <c:pt idx="507" formatCode="0">
                  <c:v>117.83891519999997</c:v>
                </c:pt>
                <c:pt idx="511" formatCode="0">
                  <c:v>186.0569136</c:v>
                </c:pt>
                <c:pt idx="518" formatCode="0">
                  <c:v>237.45718080000003</c:v>
                </c:pt>
                <c:pt idx="528" formatCode="0">
                  <c:v>174.97902239999999</c:v>
                </c:pt>
                <c:pt idx="534" formatCode="0">
                  <c:v>218.25741600000001</c:v>
                </c:pt>
                <c:pt idx="544" formatCode="0">
                  <c:v>168.80869439999998</c:v>
                </c:pt>
                <c:pt idx="550" formatCode="0">
                  <c:v>205.19927999999996</c:v>
                </c:pt>
                <c:pt idx="558" formatCode="0">
                  <c:v>276.25849919999996</c:v>
                </c:pt>
                <c:pt idx="569" formatCode="0">
                  <c:v>244.97637119999999</c:v>
                </c:pt>
                <c:pt idx="581" formatCode="0">
                  <c:v>269.65768320000001</c:v>
                </c:pt>
                <c:pt idx="593" formatCode="0">
                  <c:v>232.72181279999995</c:v>
                </c:pt>
                <c:pt idx="601" formatCode="0">
                  <c:v>284.38037279999998</c:v>
                </c:pt>
                <c:pt idx="611" formatCode="0">
                  <c:v>279.64500479999998</c:v>
                </c:pt>
                <c:pt idx="623" formatCode="0">
                  <c:v>258.66588959999996</c:v>
                </c:pt>
                <c:pt idx="631" formatCode="0">
                  <c:v>270.48996</c:v>
                </c:pt>
                <c:pt idx="642" formatCode="0">
                  <c:v>228.99091680000001</c:v>
                </c:pt>
                <c:pt idx="649" formatCode="0">
                  <c:v>268.82540639999996</c:v>
                </c:pt>
                <c:pt idx="661" formatCode="0">
                  <c:v>187.03268640000002</c:v>
                </c:pt>
                <c:pt idx="667" formatCode="0">
                  <c:v>280.13289119999996</c:v>
                </c:pt>
                <c:pt idx="677" formatCode="0">
                  <c:v>222.64839360000005</c:v>
                </c:pt>
                <c:pt idx="683" formatCode="0">
                  <c:v>181.80943200000002</c:v>
                </c:pt>
                <c:pt idx="692" formatCode="0">
                  <c:v>275.82801119999999</c:v>
                </c:pt>
                <c:pt idx="702" formatCode="0">
                  <c:v>189.0416304</c:v>
                </c:pt>
                <c:pt idx="710" formatCode="0">
                  <c:v>262.99946879999999</c:v>
                </c:pt>
                <c:pt idx="722" formatCode="0">
                  <c:v>177.61934880000001</c:v>
                </c:pt>
                <c:pt idx="729" formatCode="0">
                  <c:v>247.64539679999999</c:v>
                </c:pt>
                <c:pt idx="740" formatCode="0">
                  <c:v>180.86235840000003</c:v>
                </c:pt>
                <c:pt idx="749" formatCode="0">
                  <c:v>163.52804159999999</c:v>
                </c:pt>
                <c:pt idx="758" formatCode="0">
                  <c:v>254.848896</c:v>
                </c:pt>
                <c:pt idx="768" formatCode="0">
                  <c:v>107.67939839999998</c:v>
                </c:pt>
                <c:pt idx="775" formatCode="0">
                  <c:v>276.4593936</c:v>
                </c:pt>
                <c:pt idx="784" formatCode="0">
                  <c:v>154.88958239999999</c:v>
                </c:pt>
                <c:pt idx="790" formatCode="0">
                  <c:v>258.69458879999996</c:v>
                </c:pt>
                <c:pt idx="801" formatCode="0">
                  <c:v>179.57089440000001</c:v>
                </c:pt>
                <c:pt idx="810" formatCode="0">
                  <c:v>109.48744799999999</c:v>
                </c:pt>
                <c:pt idx="818" formatCode="0">
                  <c:v>258.35019840000001</c:v>
                </c:pt>
                <c:pt idx="831" formatCode="0">
                  <c:v>70.723151568000006</c:v>
                </c:pt>
                <c:pt idx="837" formatCode="0">
                  <c:v>250.51531680000002</c:v>
                </c:pt>
                <c:pt idx="855" formatCode="0">
                  <c:v>52.605633599999997</c:v>
                </c:pt>
                <c:pt idx="858" formatCode="0">
                  <c:v>161.08860960000001</c:v>
                </c:pt>
                <c:pt idx="866" formatCode="0">
                  <c:v>190.2182976</c:v>
                </c:pt>
                <c:pt idx="871" formatCode="0">
                  <c:v>186.77439360000002</c:v>
                </c:pt>
                <c:pt idx="883" formatCode="0">
                  <c:v>153.45462240000001</c:v>
                </c:pt>
                <c:pt idx="892" formatCode="0">
                  <c:v>56.164334399999994</c:v>
                </c:pt>
                <c:pt idx="898" formatCode="0">
                  <c:v>268.07922720000005</c:v>
                </c:pt>
                <c:pt idx="912" formatCode="0">
                  <c:v>72.551577599999987</c:v>
                </c:pt>
                <c:pt idx="915" formatCode="0">
                  <c:v>205.79048351999998</c:v>
                </c:pt>
                <c:pt idx="926" formatCode="0">
                  <c:v>98.151264000000012</c:v>
                </c:pt>
                <c:pt idx="933" formatCode="0">
                  <c:v>228.56042880000004</c:v>
                </c:pt>
                <c:pt idx="943" formatCode="0">
                  <c:v>214.98570719999998</c:v>
                </c:pt>
                <c:pt idx="951" formatCode="0">
                  <c:v>0</c:v>
                </c:pt>
                <c:pt idx="954" formatCode="0">
                  <c:v>258.35019840000001</c:v>
                </c:pt>
                <c:pt idx="963" formatCode="0">
                  <c:v>74.933611200000001</c:v>
                </c:pt>
                <c:pt idx="967" formatCode="0">
                  <c:v>124.1527392</c:v>
                </c:pt>
                <c:pt idx="974" formatCode="0">
                  <c:v>261.96629760000002</c:v>
                </c:pt>
                <c:pt idx="984" formatCode="0">
                  <c:v>253.2130416</c:v>
                </c:pt>
                <c:pt idx="992" formatCode="0">
                  <c:v>247.61669760000004</c:v>
                </c:pt>
                <c:pt idx="999" formatCode="0">
                  <c:v>0</c:v>
                </c:pt>
                <c:pt idx="1002" formatCode="0">
                  <c:v>0</c:v>
                </c:pt>
                <c:pt idx="1005" formatCode="0">
                  <c:v>83.285078400000003</c:v>
                </c:pt>
                <c:pt idx="1009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78-4468-918F-67BCAF86F799}"/>
            </c:ext>
          </c:extLst>
        </c:ser>
        <c:ser>
          <c:idx val="1"/>
          <c:order val="1"/>
          <c:tx>
            <c:strRef>
              <c:f>TAB.2!$P$3</c:f>
              <c:strCache>
                <c:ptCount val="1"/>
                <c:pt idx="0">
                  <c:v>Třídenní průměr    BSK (kg)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TAB.2!$P$4:$P$1013</c:f>
              <c:numCache>
                <c:formatCode>General</c:formatCode>
                <c:ptCount val="1010"/>
                <c:pt idx="0" formatCode="0">
                  <c:v>36.769302817711328</c:v>
                </c:pt>
                <c:pt idx="2" formatCode="0">
                  <c:v>130.72246302472686</c:v>
                </c:pt>
                <c:pt idx="13" formatCode="0">
                  <c:v>69.792361587119032</c:v>
                </c:pt>
                <c:pt idx="19" formatCode="0">
                  <c:v>121.57964715353648</c:v>
                </c:pt>
                <c:pt idx="28" formatCode="0">
                  <c:v>140.12933133985047</c:v>
                </c:pt>
                <c:pt idx="35" formatCode="0">
                  <c:v>31.092175273145486</c:v>
                </c:pt>
                <c:pt idx="39" formatCode="0">
                  <c:v>110.17588223116734</c:v>
                </c:pt>
                <c:pt idx="46" formatCode="0">
                  <c:v>77.581908683151227</c:v>
                </c:pt>
                <c:pt idx="52" formatCode="0">
                  <c:v>150.79044876365728</c:v>
                </c:pt>
                <c:pt idx="62" formatCode="0">
                  <c:v>111.26509856239217</c:v>
                </c:pt>
                <c:pt idx="69" formatCode="0">
                  <c:v>30.861129384703855</c:v>
                </c:pt>
                <c:pt idx="73" formatCode="0">
                  <c:v>97.979959976998259</c:v>
                </c:pt>
                <c:pt idx="81" formatCode="0">
                  <c:v>156.92966808510636</c:v>
                </c:pt>
                <c:pt idx="91" formatCode="0">
                  <c:v>107.5023512363427</c:v>
                </c:pt>
                <c:pt idx="98" formatCode="0">
                  <c:v>13.895759861989648</c:v>
                </c:pt>
                <c:pt idx="101" formatCode="0">
                  <c:v>81.592205175388145</c:v>
                </c:pt>
                <c:pt idx="111" formatCode="0">
                  <c:v>48.189571017826324</c:v>
                </c:pt>
                <c:pt idx="115" formatCode="0">
                  <c:v>123.60955031627371</c:v>
                </c:pt>
                <c:pt idx="122" formatCode="0">
                  <c:v>5.0169964347326044</c:v>
                </c:pt>
                <c:pt idx="125" formatCode="0">
                  <c:v>60.979611270845311</c:v>
                </c:pt>
                <c:pt idx="130" formatCode="0">
                  <c:v>162.59029235192639</c:v>
                </c:pt>
                <c:pt idx="138" formatCode="0">
                  <c:v>120.2428816561242</c:v>
                </c:pt>
                <c:pt idx="144" formatCode="0">
                  <c:v>169.68670178263369</c:v>
                </c:pt>
                <c:pt idx="153" formatCode="0">
                  <c:v>158.54698930419781</c:v>
                </c:pt>
                <c:pt idx="162" formatCode="0">
                  <c:v>79.842857734330053</c:v>
                </c:pt>
                <c:pt idx="167" formatCode="0">
                  <c:v>0</c:v>
                </c:pt>
                <c:pt idx="170" formatCode="0">
                  <c:v>108.69058723404254</c:v>
                </c:pt>
                <c:pt idx="178" formatCode="0">
                  <c:v>160.64290557791833</c:v>
                </c:pt>
                <c:pt idx="188" formatCode="0">
                  <c:v>121.26608487636571</c:v>
                </c:pt>
                <c:pt idx="196" formatCode="0">
                  <c:v>158.5964991374353</c:v>
                </c:pt>
                <c:pt idx="210" formatCode="0">
                  <c:v>53.652155951696379</c:v>
                </c:pt>
                <c:pt idx="215" formatCode="0">
                  <c:v>106.46264473835537</c:v>
                </c:pt>
                <c:pt idx="224" formatCode="0">
                  <c:v>104.56476779758481</c:v>
                </c:pt>
                <c:pt idx="234" formatCode="0">
                  <c:v>152.12721426106955</c:v>
                </c:pt>
                <c:pt idx="245" formatCode="0">
                  <c:v>137.29076756756754</c:v>
                </c:pt>
                <c:pt idx="255" formatCode="0">
                  <c:v>105.15888579643472</c:v>
                </c:pt>
                <c:pt idx="261" formatCode="0">
                  <c:v>165.31333317998849</c:v>
                </c:pt>
                <c:pt idx="273" formatCode="0">
                  <c:v>145.80645888441632</c:v>
                </c:pt>
                <c:pt idx="279" formatCode="0">
                  <c:v>146.03750477285794</c:v>
                </c:pt>
                <c:pt idx="290" formatCode="0">
                  <c:v>176.33752271420357</c:v>
                </c:pt>
                <c:pt idx="301" formatCode="0">
                  <c:v>64.164743875790677</c:v>
                </c:pt>
                <c:pt idx="305" formatCode="0">
                  <c:v>155.62590914318574</c:v>
                </c:pt>
                <c:pt idx="318" formatCode="0">
                  <c:v>74.26474985623922</c:v>
                </c:pt>
                <c:pt idx="324" formatCode="0">
                  <c:v>99.778817251293844</c:v>
                </c:pt>
                <c:pt idx="334" formatCode="0">
                  <c:v>118.37801127084531</c:v>
                </c:pt>
                <c:pt idx="344" formatCode="0">
                  <c:v>156.07149764232318</c:v>
                </c:pt>
                <c:pt idx="357" formatCode="0">
                  <c:v>144.04060816561241</c:v>
                </c:pt>
                <c:pt idx="368" formatCode="0">
                  <c:v>155.57639930994824</c:v>
                </c:pt>
                <c:pt idx="378" formatCode="0">
                  <c:v>154.07460103507762</c:v>
                </c:pt>
                <c:pt idx="390" formatCode="0">
                  <c:v>131.91069902242666</c:v>
                </c:pt>
                <c:pt idx="397" formatCode="0">
                  <c:v>150.62541598619893</c:v>
                </c:pt>
                <c:pt idx="409" formatCode="0">
                  <c:v>136.11903484761353</c:v>
                </c:pt>
                <c:pt idx="418" formatCode="0">
                  <c:v>161.63310224266817</c:v>
                </c:pt>
                <c:pt idx="431" formatCode="0">
                  <c:v>146.30155721679122</c:v>
                </c:pt>
                <c:pt idx="445" formatCode="0">
                  <c:v>122.75137987349051</c:v>
                </c:pt>
                <c:pt idx="454" formatCode="0">
                  <c:v>145.97149166187464</c:v>
                </c:pt>
                <c:pt idx="465" formatCode="0">
                  <c:v>76.855764462334676</c:v>
                </c:pt>
                <c:pt idx="470" formatCode="0">
                  <c:v>158.36545324899365</c:v>
                </c:pt>
                <c:pt idx="480" formatCode="0">
                  <c:v>106.7597037377803</c:v>
                </c:pt>
                <c:pt idx="486" formatCode="0">
                  <c:v>128.6100434732605</c:v>
                </c:pt>
                <c:pt idx="495" formatCode="0">
                  <c:v>89.909857159286915</c:v>
                </c:pt>
                <c:pt idx="499" formatCode="0">
                  <c:v>156.10450419781483</c:v>
                </c:pt>
                <c:pt idx="507" formatCode="0">
                  <c:v>67.762458424381819</c:v>
                </c:pt>
                <c:pt idx="511" formatCode="0">
                  <c:v>106.99074962622194</c:v>
                </c:pt>
                <c:pt idx="518" formatCode="0">
                  <c:v>136.54812006900519</c:v>
                </c:pt>
                <c:pt idx="528" formatCode="0">
                  <c:v>100.62048441633119</c:v>
                </c:pt>
                <c:pt idx="534" formatCode="0">
                  <c:v>125.50742725704428</c:v>
                </c:pt>
                <c:pt idx="544" formatCode="0">
                  <c:v>97.07227970097756</c:v>
                </c:pt>
                <c:pt idx="550" formatCode="0">
                  <c:v>117.99843588269118</c:v>
                </c:pt>
                <c:pt idx="558" formatCode="0">
                  <c:v>158.86055158136858</c:v>
                </c:pt>
                <c:pt idx="569" formatCode="0">
                  <c:v>140.87197883841287</c:v>
                </c:pt>
                <c:pt idx="581" formatCode="0">
                  <c:v>155.06479769982747</c:v>
                </c:pt>
                <c:pt idx="593" formatCode="0">
                  <c:v>133.82507924094304</c:v>
                </c:pt>
                <c:pt idx="601" formatCode="0">
                  <c:v>163.53097918343875</c:v>
                </c:pt>
                <c:pt idx="611" formatCode="0">
                  <c:v>160.80793835537665</c:v>
                </c:pt>
                <c:pt idx="623" formatCode="0">
                  <c:v>148.74404232317423</c:v>
                </c:pt>
                <c:pt idx="631" formatCode="0">
                  <c:v>155.54339275445659</c:v>
                </c:pt>
                <c:pt idx="642" formatCode="0">
                  <c:v>131.67965313398506</c:v>
                </c:pt>
                <c:pt idx="649" formatCode="0">
                  <c:v>154.58620264519837</c:v>
                </c:pt>
                <c:pt idx="661" formatCode="0">
                  <c:v>107.5518610695802</c:v>
                </c:pt>
                <c:pt idx="667" formatCode="0">
                  <c:v>161.08849407705577</c:v>
                </c:pt>
                <c:pt idx="677" formatCode="0">
                  <c:v>128.03242875215639</c:v>
                </c:pt>
                <c:pt idx="683" formatCode="0">
                  <c:v>104.54826451983899</c:v>
                </c:pt>
                <c:pt idx="692" formatCode="0">
                  <c:v>158.61300241518111</c:v>
                </c:pt>
                <c:pt idx="702" formatCode="0">
                  <c:v>108.70709051178837</c:v>
                </c:pt>
                <c:pt idx="710" formatCode="0">
                  <c:v>151.2360372627947</c:v>
                </c:pt>
                <c:pt idx="722" formatCode="0">
                  <c:v>102.13878596894766</c:v>
                </c:pt>
                <c:pt idx="729" formatCode="0">
                  <c:v>142.40678366877515</c:v>
                </c:pt>
                <c:pt idx="740" formatCode="0">
                  <c:v>104.00365635422656</c:v>
                </c:pt>
                <c:pt idx="749" formatCode="0">
                  <c:v>94.035676595744675</c:v>
                </c:pt>
                <c:pt idx="758" formatCode="0">
                  <c:v>146.54910638297872</c:v>
                </c:pt>
                <c:pt idx="768" formatCode="0">
                  <c:v>61.92029810235767</c:v>
                </c:pt>
                <c:pt idx="775" formatCode="0">
                  <c:v>158.97607452558938</c:v>
                </c:pt>
                <c:pt idx="784" formatCode="0">
                  <c:v>89.068189994249565</c:v>
                </c:pt>
                <c:pt idx="790" formatCode="0">
                  <c:v>148.76054560092004</c:v>
                </c:pt>
                <c:pt idx="801" formatCode="0">
                  <c:v>103.26100885566416</c:v>
                </c:pt>
                <c:pt idx="810" formatCode="0">
                  <c:v>62.960004600345009</c:v>
                </c:pt>
                <c:pt idx="818" formatCode="0">
                  <c:v>148.56250626797009</c:v>
                </c:pt>
                <c:pt idx="831" formatCode="0">
                  <c:v>40.668862316273717</c:v>
                </c:pt>
                <c:pt idx="837" formatCode="0">
                  <c:v>144.05711144335822</c:v>
                </c:pt>
                <c:pt idx="855" formatCode="0">
                  <c:v>30.250508108108104</c:v>
                </c:pt>
                <c:pt idx="858" formatCode="0">
                  <c:v>92.63289798734904</c:v>
                </c:pt>
                <c:pt idx="866" formatCode="0">
                  <c:v>109.38372489936744</c:v>
                </c:pt>
                <c:pt idx="871" formatCode="0">
                  <c:v>107.40333156986772</c:v>
                </c:pt>
                <c:pt idx="883" formatCode="0">
                  <c:v>88.243026106958027</c:v>
                </c:pt>
                <c:pt idx="892" formatCode="0">
                  <c:v>32.29691454859114</c:v>
                </c:pt>
                <c:pt idx="898" formatCode="0">
                  <c:v>154.15711742380677</c:v>
                </c:pt>
                <c:pt idx="912" formatCode="0">
                  <c:v>41.720286141460605</c:v>
                </c:pt>
                <c:pt idx="915" formatCode="0">
                  <c:v>118.33840340425532</c:v>
                </c:pt>
                <c:pt idx="926" formatCode="0">
                  <c:v>56.441209890741796</c:v>
                </c:pt>
                <c:pt idx="933" formatCode="0">
                  <c:v>131.43210396779759</c:v>
                </c:pt>
                <c:pt idx="943" formatCode="0">
                  <c:v>123.62605359401955</c:v>
                </c:pt>
                <c:pt idx="951" formatCode="0">
                  <c:v>0</c:v>
                </c:pt>
                <c:pt idx="954" formatCode="0">
                  <c:v>148.56250626797006</c:v>
                </c:pt>
                <c:pt idx="963" formatCode="0">
                  <c:v>43.090058194364566</c:v>
                </c:pt>
                <c:pt idx="967" formatCode="0">
                  <c:v>71.393179528464614</c:v>
                </c:pt>
                <c:pt idx="974" formatCode="0">
                  <c:v>150.6419192639448</c:v>
                </c:pt>
                <c:pt idx="984" formatCode="0">
                  <c:v>145.60841955146634</c:v>
                </c:pt>
                <c:pt idx="992" formatCode="0">
                  <c:v>142.39028039102934</c:v>
                </c:pt>
                <c:pt idx="999" formatCode="0">
                  <c:v>0</c:v>
                </c:pt>
                <c:pt idx="1002" formatCode="0">
                  <c:v>0</c:v>
                </c:pt>
                <c:pt idx="1005" formatCode="0">
                  <c:v>47.892512018401384</c:v>
                </c:pt>
                <c:pt idx="1009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78-4468-918F-67BCAF86F799}"/>
            </c:ext>
          </c:extLst>
        </c:ser>
        <c:ser>
          <c:idx val="2"/>
          <c:order val="2"/>
          <c:tx>
            <c:strRef>
              <c:f>TAB.2!$V$3</c:f>
              <c:strCache>
                <c:ptCount val="1"/>
                <c:pt idx="0">
                  <c:v>Tříden. pr.  CHSK (kg) max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TAB.2!$V$4:$V$1013</c:f>
              <c:numCache>
                <c:formatCode>General</c:formatCode>
                <c:ptCount val="1010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420</c:v>
                </c:pt>
                <c:pt idx="8">
                  <c:v>420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420</c:v>
                </c:pt>
                <c:pt idx="16">
                  <c:v>420</c:v>
                </c:pt>
                <c:pt idx="17">
                  <c:v>420</c:v>
                </c:pt>
                <c:pt idx="18">
                  <c:v>420</c:v>
                </c:pt>
                <c:pt idx="19">
                  <c:v>420</c:v>
                </c:pt>
                <c:pt idx="20">
                  <c:v>420</c:v>
                </c:pt>
                <c:pt idx="21">
                  <c:v>420</c:v>
                </c:pt>
                <c:pt idx="22">
                  <c:v>420</c:v>
                </c:pt>
                <c:pt idx="23">
                  <c:v>420</c:v>
                </c:pt>
                <c:pt idx="24">
                  <c:v>420</c:v>
                </c:pt>
                <c:pt idx="25">
                  <c:v>420</c:v>
                </c:pt>
                <c:pt idx="26">
                  <c:v>420</c:v>
                </c:pt>
                <c:pt idx="27">
                  <c:v>420</c:v>
                </c:pt>
                <c:pt idx="28">
                  <c:v>420</c:v>
                </c:pt>
                <c:pt idx="29">
                  <c:v>420</c:v>
                </c:pt>
                <c:pt idx="30">
                  <c:v>420</c:v>
                </c:pt>
                <c:pt idx="31">
                  <c:v>420</c:v>
                </c:pt>
                <c:pt idx="32">
                  <c:v>420</c:v>
                </c:pt>
                <c:pt idx="33">
                  <c:v>420</c:v>
                </c:pt>
                <c:pt idx="34">
                  <c:v>420</c:v>
                </c:pt>
                <c:pt idx="35">
                  <c:v>420</c:v>
                </c:pt>
                <c:pt idx="36">
                  <c:v>420</c:v>
                </c:pt>
                <c:pt idx="37">
                  <c:v>420</c:v>
                </c:pt>
                <c:pt idx="38">
                  <c:v>420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420</c:v>
                </c:pt>
                <c:pt idx="43">
                  <c:v>420</c:v>
                </c:pt>
                <c:pt idx="44">
                  <c:v>420</c:v>
                </c:pt>
                <c:pt idx="45">
                  <c:v>420</c:v>
                </c:pt>
                <c:pt idx="46">
                  <c:v>420</c:v>
                </c:pt>
                <c:pt idx="47">
                  <c:v>420</c:v>
                </c:pt>
                <c:pt idx="48">
                  <c:v>420</c:v>
                </c:pt>
                <c:pt idx="49">
                  <c:v>420</c:v>
                </c:pt>
                <c:pt idx="50">
                  <c:v>420</c:v>
                </c:pt>
                <c:pt idx="51">
                  <c:v>420</c:v>
                </c:pt>
                <c:pt idx="52">
                  <c:v>420</c:v>
                </c:pt>
                <c:pt idx="53">
                  <c:v>420</c:v>
                </c:pt>
                <c:pt idx="54">
                  <c:v>420</c:v>
                </c:pt>
                <c:pt idx="55">
                  <c:v>420</c:v>
                </c:pt>
                <c:pt idx="56">
                  <c:v>420</c:v>
                </c:pt>
                <c:pt idx="57">
                  <c:v>420</c:v>
                </c:pt>
                <c:pt idx="58">
                  <c:v>420</c:v>
                </c:pt>
                <c:pt idx="59">
                  <c:v>420</c:v>
                </c:pt>
                <c:pt idx="60">
                  <c:v>420</c:v>
                </c:pt>
                <c:pt idx="61">
                  <c:v>420</c:v>
                </c:pt>
                <c:pt idx="62">
                  <c:v>420</c:v>
                </c:pt>
                <c:pt idx="63">
                  <c:v>420</c:v>
                </c:pt>
                <c:pt idx="64">
                  <c:v>420</c:v>
                </c:pt>
                <c:pt idx="65">
                  <c:v>420</c:v>
                </c:pt>
                <c:pt idx="66">
                  <c:v>420</c:v>
                </c:pt>
                <c:pt idx="67">
                  <c:v>420</c:v>
                </c:pt>
                <c:pt idx="68">
                  <c:v>420</c:v>
                </c:pt>
                <c:pt idx="69">
                  <c:v>420</c:v>
                </c:pt>
                <c:pt idx="70">
                  <c:v>420</c:v>
                </c:pt>
                <c:pt idx="71">
                  <c:v>420</c:v>
                </c:pt>
                <c:pt idx="72">
                  <c:v>420</c:v>
                </c:pt>
                <c:pt idx="73">
                  <c:v>420</c:v>
                </c:pt>
                <c:pt idx="74">
                  <c:v>420</c:v>
                </c:pt>
                <c:pt idx="75">
                  <c:v>420</c:v>
                </c:pt>
                <c:pt idx="76">
                  <c:v>420</c:v>
                </c:pt>
                <c:pt idx="77">
                  <c:v>420</c:v>
                </c:pt>
                <c:pt idx="78">
                  <c:v>420</c:v>
                </c:pt>
                <c:pt idx="79">
                  <c:v>420</c:v>
                </c:pt>
                <c:pt idx="80">
                  <c:v>420</c:v>
                </c:pt>
                <c:pt idx="81">
                  <c:v>420</c:v>
                </c:pt>
                <c:pt idx="82">
                  <c:v>420</c:v>
                </c:pt>
                <c:pt idx="83">
                  <c:v>420</c:v>
                </c:pt>
                <c:pt idx="84">
                  <c:v>420</c:v>
                </c:pt>
                <c:pt idx="85">
                  <c:v>420</c:v>
                </c:pt>
                <c:pt idx="86">
                  <c:v>420</c:v>
                </c:pt>
                <c:pt idx="87">
                  <c:v>420</c:v>
                </c:pt>
                <c:pt idx="88">
                  <c:v>420</c:v>
                </c:pt>
                <c:pt idx="89">
                  <c:v>420</c:v>
                </c:pt>
                <c:pt idx="90">
                  <c:v>420</c:v>
                </c:pt>
                <c:pt idx="91">
                  <c:v>420</c:v>
                </c:pt>
                <c:pt idx="92">
                  <c:v>420</c:v>
                </c:pt>
                <c:pt idx="93">
                  <c:v>420</c:v>
                </c:pt>
                <c:pt idx="94">
                  <c:v>420</c:v>
                </c:pt>
                <c:pt idx="95">
                  <c:v>420</c:v>
                </c:pt>
                <c:pt idx="96">
                  <c:v>420</c:v>
                </c:pt>
                <c:pt idx="97">
                  <c:v>420</c:v>
                </c:pt>
                <c:pt idx="98">
                  <c:v>420</c:v>
                </c:pt>
                <c:pt idx="99">
                  <c:v>420</c:v>
                </c:pt>
                <c:pt idx="100">
                  <c:v>420</c:v>
                </c:pt>
                <c:pt idx="101">
                  <c:v>420</c:v>
                </c:pt>
                <c:pt idx="102">
                  <c:v>420</c:v>
                </c:pt>
                <c:pt idx="103">
                  <c:v>420</c:v>
                </c:pt>
                <c:pt idx="104">
                  <c:v>420</c:v>
                </c:pt>
                <c:pt idx="105">
                  <c:v>420</c:v>
                </c:pt>
                <c:pt idx="106">
                  <c:v>420</c:v>
                </c:pt>
                <c:pt idx="107">
                  <c:v>420</c:v>
                </c:pt>
                <c:pt idx="108">
                  <c:v>420</c:v>
                </c:pt>
                <c:pt idx="109">
                  <c:v>420</c:v>
                </c:pt>
                <c:pt idx="110">
                  <c:v>420</c:v>
                </c:pt>
                <c:pt idx="111">
                  <c:v>420</c:v>
                </c:pt>
                <c:pt idx="112">
                  <c:v>420</c:v>
                </c:pt>
                <c:pt idx="113">
                  <c:v>420</c:v>
                </c:pt>
                <c:pt idx="114">
                  <c:v>420</c:v>
                </c:pt>
                <c:pt idx="115">
                  <c:v>420</c:v>
                </c:pt>
                <c:pt idx="116">
                  <c:v>420</c:v>
                </c:pt>
                <c:pt idx="117">
                  <c:v>420</c:v>
                </c:pt>
                <c:pt idx="118">
                  <c:v>420</c:v>
                </c:pt>
                <c:pt idx="119">
                  <c:v>420</c:v>
                </c:pt>
                <c:pt idx="120">
                  <c:v>420</c:v>
                </c:pt>
                <c:pt idx="121">
                  <c:v>420</c:v>
                </c:pt>
                <c:pt idx="122">
                  <c:v>420</c:v>
                </c:pt>
                <c:pt idx="123">
                  <c:v>420</c:v>
                </c:pt>
                <c:pt idx="124">
                  <c:v>420</c:v>
                </c:pt>
                <c:pt idx="125">
                  <c:v>420</c:v>
                </c:pt>
                <c:pt idx="126">
                  <c:v>420</c:v>
                </c:pt>
                <c:pt idx="127">
                  <c:v>420</c:v>
                </c:pt>
                <c:pt idx="128">
                  <c:v>420</c:v>
                </c:pt>
                <c:pt idx="129">
                  <c:v>420</c:v>
                </c:pt>
                <c:pt idx="130">
                  <c:v>420</c:v>
                </c:pt>
                <c:pt idx="131">
                  <c:v>420</c:v>
                </c:pt>
                <c:pt idx="132">
                  <c:v>420</c:v>
                </c:pt>
                <c:pt idx="133">
                  <c:v>420</c:v>
                </c:pt>
                <c:pt idx="134">
                  <c:v>420</c:v>
                </c:pt>
                <c:pt idx="135">
                  <c:v>420</c:v>
                </c:pt>
                <c:pt idx="136">
                  <c:v>420</c:v>
                </c:pt>
                <c:pt idx="137">
                  <c:v>420</c:v>
                </c:pt>
                <c:pt idx="138">
                  <c:v>420</c:v>
                </c:pt>
                <c:pt idx="139">
                  <c:v>420</c:v>
                </c:pt>
                <c:pt idx="140">
                  <c:v>420</c:v>
                </c:pt>
                <c:pt idx="141">
                  <c:v>420</c:v>
                </c:pt>
                <c:pt idx="142">
                  <c:v>420</c:v>
                </c:pt>
                <c:pt idx="143">
                  <c:v>420</c:v>
                </c:pt>
                <c:pt idx="144">
                  <c:v>420</c:v>
                </c:pt>
                <c:pt idx="145">
                  <c:v>420</c:v>
                </c:pt>
                <c:pt idx="146">
                  <c:v>420</c:v>
                </c:pt>
                <c:pt idx="147">
                  <c:v>420</c:v>
                </c:pt>
                <c:pt idx="148">
                  <c:v>420</c:v>
                </c:pt>
                <c:pt idx="149">
                  <c:v>420</c:v>
                </c:pt>
                <c:pt idx="150">
                  <c:v>420</c:v>
                </c:pt>
                <c:pt idx="151">
                  <c:v>420</c:v>
                </c:pt>
                <c:pt idx="152">
                  <c:v>420</c:v>
                </c:pt>
                <c:pt idx="153">
                  <c:v>420</c:v>
                </c:pt>
                <c:pt idx="154">
                  <c:v>420</c:v>
                </c:pt>
                <c:pt idx="155">
                  <c:v>420</c:v>
                </c:pt>
                <c:pt idx="156">
                  <c:v>420</c:v>
                </c:pt>
                <c:pt idx="157">
                  <c:v>420</c:v>
                </c:pt>
                <c:pt idx="158">
                  <c:v>420</c:v>
                </c:pt>
                <c:pt idx="159">
                  <c:v>420</c:v>
                </c:pt>
                <c:pt idx="160">
                  <c:v>420</c:v>
                </c:pt>
                <c:pt idx="161">
                  <c:v>420</c:v>
                </c:pt>
                <c:pt idx="162">
                  <c:v>420</c:v>
                </c:pt>
                <c:pt idx="163">
                  <c:v>420</c:v>
                </c:pt>
                <c:pt idx="164">
                  <c:v>420</c:v>
                </c:pt>
                <c:pt idx="165">
                  <c:v>420</c:v>
                </c:pt>
                <c:pt idx="166">
                  <c:v>420</c:v>
                </c:pt>
                <c:pt idx="167">
                  <c:v>420</c:v>
                </c:pt>
                <c:pt idx="168">
                  <c:v>420</c:v>
                </c:pt>
                <c:pt idx="169">
                  <c:v>420</c:v>
                </c:pt>
                <c:pt idx="170">
                  <c:v>420</c:v>
                </c:pt>
                <c:pt idx="171">
                  <c:v>420</c:v>
                </c:pt>
                <c:pt idx="172">
                  <c:v>420</c:v>
                </c:pt>
                <c:pt idx="173">
                  <c:v>420</c:v>
                </c:pt>
                <c:pt idx="174">
                  <c:v>420</c:v>
                </c:pt>
                <c:pt idx="175">
                  <c:v>420</c:v>
                </c:pt>
                <c:pt idx="176">
                  <c:v>420</c:v>
                </c:pt>
                <c:pt idx="177">
                  <c:v>420</c:v>
                </c:pt>
                <c:pt idx="178">
                  <c:v>420</c:v>
                </c:pt>
                <c:pt idx="179">
                  <c:v>420</c:v>
                </c:pt>
                <c:pt idx="180">
                  <c:v>420</c:v>
                </c:pt>
                <c:pt idx="181">
                  <c:v>420</c:v>
                </c:pt>
                <c:pt idx="182">
                  <c:v>420</c:v>
                </c:pt>
                <c:pt idx="183">
                  <c:v>420</c:v>
                </c:pt>
                <c:pt idx="184">
                  <c:v>420</c:v>
                </c:pt>
                <c:pt idx="185">
                  <c:v>420</c:v>
                </c:pt>
                <c:pt idx="186">
                  <c:v>420</c:v>
                </c:pt>
                <c:pt idx="187">
                  <c:v>420</c:v>
                </c:pt>
                <c:pt idx="188">
                  <c:v>420</c:v>
                </c:pt>
                <c:pt idx="189">
                  <c:v>420</c:v>
                </c:pt>
                <c:pt idx="190">
                  <c:v>420</c:v>
                </c:pt>
                <c:pt idx="191">
                  <c:v>420</c:v>
                </c:pt>
                <c:pt idx="192">
                  <c:v>420</c:v>
                </c:pt>
                <c:pt idx="193">
                  <c:v>420</c:v>
                </c:pt>
                <c:pt idx="194">
                  <c:v>420</c:v>
                </c:pt>
                <c:pt idx="195">
                  <c:v>420</c:v>
                </c:pt>
                <c:pt idx="196">
                  <c:v>420</c:v>
                </c:pt>
                <c:pt idx="197">
                  <c:v>420</c:v>
                </c:pt>
                <c:pt idx="198">
                  <c:v>420</c:v>
                </c:pt>
                <c:pt idx="199">
                  <c:v>420</c:v>
                </c:pt>
                <c:pt idx="200">
                  <c:v>420</c:v>
                </c:pt>
                <c:pt idx="201">
                  <c:v>420</c:v>
                </c:pt>
                <c:pt idx="202">
                  <c:v>420</c:v>
                </c:pt>
                <c:pt idx="203">
                  <c:v>420</c:v>
                </c:pt>
                <c:pt idx="204">
                  <c:v>420</c:v>
                </c:pt>
                <c:pt idx="205">
                  <c:v>420</c:v>
                </c:pt>
                <c:pt idx="206">
                  <c:v>420</c:v>
                </c:pt>
                <c:pt idx="207">
                  <c:v>420</c:v>
                </c:pt>
                <c:pt idx="208">
                  <c:v>420</c:v>
                </c:pt>
                <c:pt idx="209">
                  <c:v>420</c:v>
                </c:pt>
                <c:pt idx="210">
                  <c:v>420</c:v>
                </c:pt>
                <c:pt idx="211">
                  <c:v>420</c:v>
                </c:pt>
                <c:pt idx="212">
                  <c:v>420</c:v>
                </c:pt>
                <c:pt idx="213">
                  <c:v>420</c:v>
                </c:pt>
                <c:pt idx="214">
                  <c:v>420</c:v>
                </c:pt>
                <c:pt idx="215">
                  <c:v>420</c:v>
                </c:pt>
                <c:pt idx="216">
                  <c:v>420</c:v>
                </c:pt>
                <c:pt idx="217">
                  <c:v>420</c:v>
                </c:pt>
                <c:pt idx="218">
                  <c:v>420</c:v>
                </c:pt>
                <c:pt idx="219">
                  <c:v>420</c:v>
                </c:pt>
                <c:pt idx="220">
                  <c:v>420</c:v>
                </c:pt>
                <c:pt idx="221">
                  <c:v>420</c:v>
                </c:pt>
                <c:pt idx="222">
                  <c:v>420</c:v>
                </c:pt>
                <c:pt idx="223">
                  <c:v>420</c:v>
                </c:pt>
                <c:pt idx="224">
                  <c:v>420</c:v>
                </c:pt>
                <c:pt idx="225">
                  <c:v>420</c:v>
                </c:pt>
                <c:pt idx="226">
                  <c:v>420</c:v>
                </c:pt>
                <c:pt idx="227">
                  <c:v>420</c:v>
                </c:pt>
                <c:pt idx="228">
                  <c:v>420</c:v>
                </c:pt>
                <c:pt idx="229">
                  <c:v>420</c:v>
                </c:pt>
                <c:pt idx="230">
                  <c:v>420</c:v>
                </c:pt>
                <c:pt idx="231">
                  <c:v>420</c:v>
                </c:pt>
                <c:pt idx="232">
                  <c:v>420</c:v>
                </c:pt>
                <c:pt idx="233">
                  <c:v>420</c:v>
                </c:pt>
                <c:pt idx="234">
                  <c:v>420</c:v>
                </c:pt>
                <c:pt idx="235">
                  <c:v>420</c:v>
                </c:pt>
                <c:pt idx="236">
                  <c:v>420</c:v>
                </c:pt>
                <c:pt idx="237">
                  <c:v>420</c:v>
                </c:pt>
                <c:pt idx="238">
                  <c:v>420</c:v>
                </c:pt>
                <c:pt idx="239">
                  <c:v>420</c:v>
                </c:pt>
                <c:pt idx="240">
                  <c:v>420</c:v>
                </c:pt>
                <c:pt idx="241">
                  <c:v>420</c:v>
                </c:pt>
                <c:pt idx="242">
                  <c:v>420</c:v>
                </c:pt>
                <c:pt idx="243">
                  <c:v>420</c:v>
                </c:pt>
                <c:pt idx="244">
                  <c:v>420</c:v>
                </c:pt>
                <c:pt idx="245">
                  <c:v>420</c:v>
                </c:pt>
                <c:pt idx="246">
                  <c:v>420</c:v>
                </c:pt>
                <c:pt idx="247">
                  <c:v>420</c:v>
                </c:pt>
                <c:pt idx="248">
                  <c:v>420</c:v>
                </c:pt>
                <c:pt idx="249">
                  <c:v>420</c:v>
                </c:pt>
                <c:pt idx="250">
                  <c:v>420</c:v>
                </c:pt>
                <c:pt idx="251">
                  <c:v>420</c:v>
                </c:pt>
                <c:pt idx="252">
                  <c:v>420</c:v>
                </c:pt>
                <c:pt idx="253">
                  <c:v>420</c:v>
                </c:pt>
                <c:pt idx="254">
                  <c:v>420</c:v>
                </c:pt>
                <c:pt idx="255">
                  <c:v>420</c:v>
                </c:pt>
                <c:pt idx="256">
                  <c:v>420</c:v>
                </c:pt>
                <c:pt idx="257">
                  <c:v>420</c:v>
                </c:pt>
                <c:pt idx="258">
                  <c:v>420</c:v>
                </c:pt>
                <c:pt idx="259">
                  <c:v>420</c:v>
                </c:pt>
                <c:pt idx="260">
                  <c:v>420</c:v>
                </c:pt>
                <c:pt idx="261">
                  <c:v>420</c:v>
                </c:pt>
                <c:pt idx="262">
                  <c:v>420</c:v>
                </c:pt>
                <c:pt idx="263">
                  <c:v>420</c:v>
                </c:pt>
                <c:pt idx="264">
                  <c:v>420</c:v>
                </c:pt>
                <c:pt idx="265">
                  <c:v>420</c:v>
                </c:pt>
                <c:pt idx="266">
                  <c:v>420</c:v>
                </c:pt>
                <c:pt idx="267">
                  <c:v>420</c:v>
                </c:pt>
                <c:pt idx="268">
                  <c:v>420</c:v>
                </c:pt>
                <c:pt idx="269">
                  <c:v>420</c:v>
                </c:pt>
                <c:pt idx="270">
                  <c:v>420</c:v>
                </c:pt>
                <c:pt idx="271">
                  <c:v>420</c:v>
                </c:pt>
                <c:pt idx="272">
                  <c:v>420</c:v>
                </c:pt>
                <c:pt idx="273">
                  <c:v>420</c:v>
                </c:pt>
                <c:pt idx="274">
                  <c:v>420</c:v>
                </c:pt>
                <c:pt idx="275">
                  <c:v>420</c:v>
                </c:pt>
                <c:pt idx="276">
                  <c:v>420</c:v>
                </c:pt>
                <c:pt idx="277">
                  <c:v>420</c:v>
                </c:pt>
                <c:pt idx="278">
                  <c:v>420</c:v>
                </c:pt>
                <c:pt idx="279">
                  <c:v>420</c:v>
                </c:pt>
                <c:pt idx="280">
                  <c:v>420</c:v>
                </c:pt>
                <c:pt idx="281">
                  <c:v>420</c:v>
                </c:pt>
                <c:pt idx="282">
                  <c:v>420</c:v>
                </c:pt>
                <c:pt idx="283">
                  <c:v>420</c:v>
                </c:pt>
                <c:pt idx="284">
                  <c:v>420</c:v>
                </c:pt>
                <c:pt idx="285">
                  <c:v>420</c:v>
                </c:pt>
                <c:pt idx="286">
                  <c:v>420</c:v>
                </c:pt>
                <c:pt idx="287">
                  <c:v>420</c:v>
                </c:pt>
                <c:pt idx="288">
                  <c:v>420</c:v>
                </c:pt>
                <c:pt idx="289">
                  <c:v>420</c:v>
                </c:pt>
                <c:pt idx="290">
                  <c:v>420</c:v>
                </c:pt>
                <c:pt idx="291">
                  <c:v>420</c:v>
                </c:pt>
                <c:pt idx="292">
                  <c:v>420</c:v>
                </c:pt>
                <c:pt idx="293">
                  <c:v>420</c:v>
                </c:pt>
                <c:pt idx="294">
                  <c:v>420</c:v>
                </c:pt>
                <c:pt idx="295">
                  <c:v>420</c:v>
                </c:pt>
                <c:pt idx="296">
                  <c:v>420</c:v>
                </c:pt>
                <c:pt idx="297">
                  <c:v>420</c:v>
                </c:pt>
                <c:pt idx="298">
                  <c:v>420</c:v>
                </c:pt>
                <c:pt idx="299">
                  <c:v>420</c:v>
                </c:pt>
                <c:pt idx="300">
                  <c:v>420</c:v>
                </c:pt>
                <c:pt idx="301">
                  <c:v>420</c:v>
                </c:pt>
                <c:pt idx="302">
                  <c:v>420</c:v>
                </c:pt>
                <c:pt idx="303">
                  <c:v>420</c:v>
                </c:pt>
                <c:pt idx="304">
                  <c:v>420</c:v>
                </c:pt>
                <c:pt idx="305">
                  <c:v>420</c:v>
                </c:pt>
                <c:pt idx="306">
                  <c:v>420</c:v>
                </c:pt>
                <c:pt idx="307">
                  <c:v>420</c:v>
                </c:pt>
                <c:pt idx="308">
                  <c:v>420</c:v>
                </c:pt>
                <c:pt idx="309">
                  <c:v>420</c:v>
                </c:pt>
                <c:pt idx="310">
                  <c:v>420</c:v>
                </c:pt>
                <c:pt idx="311">
                  <c:v>420</c:v>
                </c:pt>
                <c:pt idx="312">
                  <c:v>420</c:v>
                </c:pt>
                <c:pt idx="313">
                  <c:v>420</c:v>
                </c:pt>
                <c:pt idx="314">
                  <c:v>420</c:v>
                </c:pt>
                <c:pt idx="315">
                  <c:v>420</c:v>
                </c:pt>
                <c:pt idx="316">
                  <c:v>420</c:v>
                </c:pt>
                <c:pt idx="317">
                  <c:v>420</c:v>
                </c:pt>
                <c:pt idx="318">
                  <c:v>420</c:v>
                </c:pt>
                <c:pt idx="319">
                  <c:v>420</c:v>
                </c:pt>
                <c:pt idx="320">
                  <c:v>420</c:v>
                </c:pt>
                <c:pt idx="321">
                  <c:v>420</c:v>
                </c:pt>
                <c:pt idx="322">
                  <c:v>420</c:v>
                </c:pt>
                <c:pt idx="323">
                  <c:v>420</c:v>
                </c:pt>
                <c:pt idx="324">
                  <c:v>420</c:v>
                </c:pt>
                <c:pt idx="325">
                  <c:v>420</c:v>
                </c:pt>
                <c:pt idx="326">
                  <c:v>420</c:v>
                </c:pt>
                <c:pt idx="327">
                  <c:v>420</c:v>
                </c:pt>
                <c:pt idx="328">
                  <c:v>420</c:v>
                </c:pt>
                <c:pt idx="329">
                  <c:v>420</c:v>
                </c:pt>
                <c:pt idx="330">
                  <c:v>420</c:v>
                </c:pt>
                <c:pt idx="331">
                  <c:v>420</c:v>
                </c:pt>
                <c:pt idx="332">
                  <c:v>420</c:v>
                </c:pt>
                <c:pt idx="333">
                  <c:v>420</c:v>
                </c:pt>
                <c:pt idx="334">
                  <c:v>420</c:v>
                </c:pt>
                <c:pt idx="335">
                  <c:v>420</c:v>
                </c:pt>
                <c:pt idx="336">
                  <c:v>420</c:v>
                </c:pt>
                <c:pt idx="337">
                  <c:v>420</c:v>
                </c:pt>
                <c:pt idx="338">
                  <c:v>420</c:v>
                </c:pt>
                <c:pt idx="339">
                  <c:v>420</c:v>
                </c:pt>
                <c:pt idx="340">
                  <c:v>420</c:v>
                </c:pt>
                <c:pt idx="341">
                  <c:v>420</c:v>
                </c:pt>
                <c:pt idx="342">
                  <c:v>420</c:v>
                </c:pt>
                <c:pt idx="343">
                  <c:v>420</c:v>
                </c:pt>
                <c:pt idx="344">
                  <c:v>420</c:v>
                </c:pt>
                <c:pt idx="345">
                  <c:v>420</c:v>
                </c:pt>
                <c:pt idx="346">
                  <c:v>420</c:v>
                </c:pt>
                <c:pt idx="347">
                  <c:v>420</c:v>
                </c:pt>
                <c:pt idx="348">
                  <c:v>420</c:v>
                </c:pt>
                <c:pt idx="349">
                  <c:v>420</c:v>
                </c:pt>
                <c:pt idx="350">
                  <c:v>420</c:v>
                </c:pt>
                <c:pt idx="351">
                  <c:v>420</c:v>
                </c:pt>
                <c:pt idx="352">
                  <c:v>420</c:v>
                </c:pt>
                <c:pt idx="353">
                  <c:v>420</c:v>
                </c:pt>
                <c:pt idx="354">
                  <c:v>420</c:v>
                </c:pt>
                <c:pt idx="355">
                  <c:v>420</c:v>
                </c:pt>
                <c:pt idx="356">
                  <c:v>420</c:v>
                </c:pt>
                <c:pt idx="357">
                  <c:v>420</c:v>
                </c:pt>
                <c:pt idx="358">
                  <c:v>420</c:v>
                </c:pt>
                <c:pt idx="359">
                  <c:v>420</c:v>
                </c:pt>
                <c:pt idx="360">
                  <c:v>420</c:v>
                </c:pt>
                <c:pt idx="361">
                  <c:v>420</c:v>
                </c:pt>
                <c:pt idx="362">
                  <c:v>420</c:v>
                </c:pt>
                <c:pt idx="363">
                  <c:v>420</c:v>
                </c:pt>
                <c:pt idx="364">
                  <c:v>420</c:v>
                </c:pt>
                <c:pt idx="365">
                  <c:v>420</c:v>
                </c:pt>
                <c:pt idx="366">
                  <c:v>420</c:v>
                </c:pt>
                <c:pt idx="367">
                  <c:v>420</c:v>
                </c:pt>
                <c:pt idx="368">
                  <c:v>420</c:v>
                </c:pt>
                <c:pt idx="369">
                  <c:v>420</c:v>
                </c:pt>
                <c:pt idx="370">
                  <c:v>420</c:v>
                </c:pt>
                <c:pt idx="371">
                  <c:v>420</c:v>
                </c:pt>
                <c:pt idx="372">
                  <c:v>420</c:v>
                </c:pt>
                <c:pt idx="373">
                  <c:v>420</c:v>
                </c:pt>
                <c:pt idx="374">
                  <c:v>420</c:v>
                </c:pt>
                <c:pt idx="375">
                  <c:v>420</c:v>
                </c:pt>
                <c:pt idx="376">
                  <c:v>420</c:v>
                </c:pt>
                <c:pt idx="377">
                  <c:v>420</c:v>
                </c:pt>
                <c:pt idx="378">
                  <c:v>420</c:v>
                </c:pt>
                <c:pt idx="379">
                  <c:v>420</c:v>
                </c:pt>
                <c:pt idx="380">
                  <c:v>420</c:v>
                </c:pt>
                <c:pt idx="381">
                  <c:v>420</c:v>
                </c:pt>
                <c:pt idx="382">
                  <c:v>420</c:v>
                </c:pt>
                <c:pt idx="383">
                  <c:v>420</c:v>
                </c:pt>
                <c:pt idx="384">
                  <c:v>420</c:v>
                </c:pt>
                <c:pt idx="385">
                  <c:v>420</c:v>
                </c:pt>
                <c:pt idx="386">
                  <c:v>420</c:v>
                </c:pt>
                <c:pt idx="387">
                  <c:v>420</c:v>
                </c:pt>
                <c:pt idx="388">
                  <c:v>420</c:v>
                </c:pt>
                <c:pt idx="389">
                  <c:v>420</c:v>
                </c:pt>
                <c:pt idx="390">
                  <c:v>420</c:v>
                </c:pt>
                <c:pt idx="391">
                  <c:v>420</c:v>
                </c:pt>
                <c:pt idx="392">
                  <c:v>420</c:v>
                </c:pt>
                <c:pt idx="393">
                  <c:v>420</c:v>
                </c:pt>
                <c:pt idx="394">
                  <c:v>420</c:v>
                </c:pt>
                <c:pt idx="395">
                  <c:v>420</c:v>
                </c:pt>
                <c:pt idx="396">
                  <c:v>420</c:v>
                </c:pt>
                <c:pt idx="397">
                  <c:v>420</c:v>
                </c:pt>
                <c:pt idx="398">
                  <c:v>420</c:v>
                </c:pt>
                <c:pt idx="399">
                  <c:v>420</c:v>
                </c:pt>
                <c:pt idx="400">
                  <c:v>420</c:v>
                </c:pt>
                <c:pt idx="401">
                  <c:v>420</c:v>
                </c:pt>
                <c:pt idx="402">
                  <c:v>420</c:v>
                </c:pt>
                <c:pt idx="403">
                  <c:v>420</c:v>
                </c:pt>
                <c:pt idx="404">
                  <c:v>420</c:v>
                </c:pt>
                <c:pt idx="405">
                  <c:v>420</c:v>
                </c:pt>
                <c:pt idx="406">
                  <c:v>420</c:v>
                </c:pt>
                <c:pt idx="407">
                  <c:v>420</c:v>
                </c:pt>
                <c:pt idx="408">
                  <c:v>420</c:v>
                </c:pt>
                <c:pt idx="409">
                  <c:v>420</c:v>
                </c:pt>
                <c:pt idx="410">
                  <c:v>420</c:v>
                </c:pt>
                <c:pt idx="411">
                  <c:v>420</c:v>
                </c:pt>
                <c:pt idx="412">
                  <c:v>420</c:v>
                </c:pt>
                <c:pt idx="413">
                  <c:v>420</c:v>
                </c:pt>
                <c:pt idx="414">
                  <c:v>420</c:v>
                </c:pt>
                <c:pt idx="415">
                  <c:v>420</c:v>
                </c:pt>
                <c:pt idx="416">
                  <c:v>420</c:v>
                </c:pt>
                <c:pt idx="417">
                  <c:v>420</c:v>
                </c:pt>
                <c:pt idx="418">
                  <c:v>420</c:v>
                </c:pt>
                <c:pt idx="419">
                  <c:v>420</c:v>
                </c:pt>
                <c:pt idx="420">
                  <c:v>420</c:v>
                </c:pt>
                <c:pt idx="421">
                  <c:v>420</c:v>
                </c:pt>
                <c:pt idx="422">
                  <c:v>420</c:v>
                </c:pt>
                <c:pt idx="423">
                  <c:v>420</c:v>
                </c:pt>
                <c:pt idx="424">
                  <c:v>420</c:v>
                </c:pt>
                <c:pt idx="425">
                  <c:v>420</c:v>
                </c:pt>
                <c:pt idx="426">
                  <c:v>420</c:v>
                </c:pt>
                <c:pt idx="427">
                  <c:v>420</c:v>
                </c:pt>
                <c:pt idx="428">
                  <c:v>420</c:v>
                </c:pt>
                <c:pt idx="429">
                  <c:v>420</c:v>
                </c:pt>
                <c:pt idx="430">
                  <c:v>420</c:v>
                </c:pt>
                <c:pt idx="431">
                  <c:v>420</c:v>
                </c:pt>
                <c:pt idx="432">
                  <c:v>420</c:v>
                </c:pt>
                <c:pt idx="433">
                  <c:v>420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</c:v>
                </c:pt>
                <c:pt idx="438">
                  <c:v>420</c:v>
                </c:pt>
                <c:pt idx="439">
                  <c:v>420</c:v>
                </c:pt>
                <c:pt idx="440">
                  <c:v>420</c:v>
                </c:pt>
                <c:pt idx="441">
                  <c:v>420</c:v>
                </c:pt>
                <c:pt idx="442">
                  <c:v>420</c:v>
                </c:pt>
                <c:pt idx="443">
                  <c:v>420</c:v>
                </c:pt>
                <c:pt idx="444">
                  <c:v>420</c:v>
                </c:pt>
                <c:pt idx="445">
                  <c:v>420</c:v>
                </c:pt>
                <c:pt idx="446">
                  <c:v>420</c:v>
                </c:pt>
                <c:pt idx="447">
                  <c:v>420</c:v>
                </c:pt>
                <c:pt idx="448">
                  <c:v>420</c:v>
                </c:pt>
                <c:pt idx="449">
                  <c:v>420</c:v>
                </c:pt>
                <c:pt idx="450">
                  <c:v>420</c:v>
                </c:pt>
                <c:pt idx="451">
                  <c:v>420</c:v>
                </c:pt>
                <c:pt idx="452">
                  <c:v>420</c:v>
                </c:pt>
                <c:pt idx="453">
                  <c:v>420</c:v>
                </c:pt>
                <c:pt idx="454">
                  <c:v>420</c:v>
                </c:pt>
                <c:pt idx="455">
                  <c:v>420</c:v>
                </c:pt>
                <c:pt idx="456">
                  <c:v>420</c:v>
                </c:pt>
                <c:pt idx="457">
                  <c:v>420</c:v>
                </c:pt>
                <c:pt idx="458">
                  <c:v>420</c:v>
                </c:pt>
                <c:pt idx="459">
                  <c:v>420</c:v>
                </c:pt>
                <c:pt idx="460">
                  <c:v>420</c:v>
                </c:pt>
                <c:pt idx="461">
                  <c:v>420</c:v>
                </c:pt>
                <c:pt idx="462">
                  <c:v>420</c:v>
                </c:pt>
                <c:pt idx="463">
                  <c:v>420</c:v>
                </c:pt>
                <c:pt idx="464">
                  <c:v>420</c:v>
                </c:pt>
                <c:pt idx="465">
                  <c:v>420</c:v>
                </c:pt>
                <c:pt idx="466">
                  <c:v>420</c:v>
                </c:pt>
                <c:pt idx="467">
                  <c:v>420</c:v>
                </c:pt>
                <c:pt idx="468">
                  <c:v>420</c:v>
                </c:pt>
                <c:pt idx="469">
                  <c:v>420</c:v>
                </c:pt>
                <c:pt idx="470">
                  <c:v>420</c:v>
                </c:pt>
                <c:pt idx="471">
                  <c:v>420</c:v>
                </c:pt>
                <c:pt idx="472">
                  <c:v>420</c:v>
                </c:pt>
                <c:pt idx="473">
                  <c:v>420</c:v>
                </c:pt>
                <c:pt idx="474">
                  <c:v>420</c:v>
                </c:pt>
                <c:pt idx="475">
                  <c:v>420</c:v>
                </c:pt>
                <c:pt idx="476">
                  <c:v>420</c:v>
                </c:pt>
                <c:pt idx="477">
                  <c:v>420</c:v>
                </c:pt>
                <c:pt idx="478">
                  <c:v>420</c:v>
                </c:pt>
                <c:pt idx="479">
                  <c:v>420</c:v>
                </c:pt>
                <c:pt idx="480">
                  <c:v>420</c:v>
                </c:pt>
                <c:pt idx="481">
                  <c:v>420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420</c:v>
                </c:pt>
                <c:pt idx="486">
                  <c:v>420</c:v>
                </c:pt>
                <c:pt idx="487">
                  <c:v>420</c:v>
                </c:pt>
                <c:pt idx="488">
                  <c:v>420</c:v>
                </c:pt>
                <c:pt idx="489">
                  <c:v>420</c:v>
                </c:pt>
                <c:pt idx="490">
                  <c:v>420</c:v>
                </c:pt>
                <c:pt idx="491">
                  <c:v>420</c:v>
                </c:pt>
                <c:pt idx="492">
                  <c:v>420</c:v>
                </c:pt>
                <c:pt idx="493">
                  <c:v>420</c:v>
                </c:pt>
                <c:pt idx="494">
                  <c:v>420</c:v>
                </c:pt>
                <c:pt idx="495">
                  <c:v>420</c:v>
                </c:pt>
                <c:pt idx="496">
                  <c:v>420</c:v>
                </c:pt>
                <c:pt idx="497">
                  <c:v>420</c:v>
                </c:pt>
                <c:pt idx="498">
                  <c:v>420</c:v>
                </c:pt>
                <c:pt idx="499">
                  <c:v>420</c:v>
                </c:pt>
                <c:pt idx="500">
                  <c:v>420</c:v>
                </c:pt>
                <c:pt idx="501">
                  <c:v>420</c:v>
                </c:pt>
                <c:pt idx="502">
                  <c:v>420</c:v>
                </c:pt>
                <c:pt idx="503">
                  <c:v>420</c:v>
                </c:pt>
                <c:pt idx="504">
                  <c:v>420</c:v>
                </c:pt>
                <c:pt idx="505">
                  <c:v>420</c:v>
                </c:pt>
                <c:pt idx="506">
                  <c:v>420</c:v>
                </c:pt>
                <c:pt idx="507">
                  <c:v>420</c:v>
                </c:pt>
                <c:pt idx="508">
                  <c:v>420</c:v>
                </c:pt>
                <c:pt idx="509">
                  <c:v>420</c:v>
                </c:pt>
                <c:pt idx="510">
                  <c:v>420</c:v>
                </c:pt>
                <c:pt idx="511">
                  <c:v>420</c:v>
                </c:pt>
                <c:pt idx="512">
                  <c:v>420</c:v>
                </c:pt>
                <c:pt idx="513">
                  <c:v>420</c:v>
                </c:pt>
                <c:pt idx="514">
                  <c:v>420</c:v>
                </c:pt>
                <c:pt idx="515">
                  <c:v>420</c:v>
                </c:pt>
                <c:pt idx="516">
                  <c:v>420</c:v>
                </c:pt>
                <c:pt idx="517">
                  <c:v>420</c:v>
                </c:pt>
                <c:pt idx="518">
                  <c:v>420</c:v>
                </c:pt>
                <c:pt idx="519">
                  <c:v>420</c:v>
                </c:pt>
                <c:pt idx="520">
                  <c:v>420</c:v>
                </c:pt>
                <c:pt idx="521">
                  <c:v>420</c:v>
                </c:pt>
                <c:pt idx="522">
                  <c:v>420</c:v>
                </c:pt>
                <c:pt idx="523">
                  <c:v>420</c:v>
                </c:pt>
                <c:pt idx="524">
                  <c:v>420</c:v>
                </c:pt>
                <c:pt idx="525">
                  <c:v>420</c:v>
                </c:pt>
                <c:pt idx="526">
                  <c:v>420</c:v>
                </c:pt>
                <c:pt idx="527">
                  <c:v>420</c:v>
                </c:pt>
                <c:pt idx="528">
                  <c:v>420</c:v>
                </c:pt>
                <c:pt idx="529">
                  <c:v>420</c:v>
                </c:pt>
                <c:pt idx="530">
                  <c:v>420</c:v>
                </c:pt>
                <c:pt idx="531">
                  <c:v>420</c:v>
                </c:pt>
                <c:pt idx="532">
                  <c:v>420</c:v>
                </c:pt>
                <c:pt idx="533">
                  <c:v>420</c:v>
                </c:pt>
                <c:pt idx="534">
                  <c:v>420</c:v>
                </c:pt>
                <c:pt idx="535">
                  <c:v>420</c:v>
                </c:pt>
                <c:pt idx="536">
                  <c:v>420</c:v>
                </c:pt>
                <c:pt idx="537">
                  <c:v>420</c:v>
                </c:pt>
                <c:pt idx="538">
                  <c:v>420</c:v>
                </c:pt>
                <c:pt idx="539">
                  <c:v>420</c:v>
                </c:pt>
                <c:pt idx="540">
                  <c:v>420</c:v>
                </c:pt>
                <c:pt idx="541">
                  <c:v>420</c:v>
                </c:pt>
                <c:pt idx="542">
                  <c:v>420</c:v>
                </c:pt>
                <c:pt idx="543">
                  <c:v>420</c:v>
                </c:pt>
                <c:pt idx="544">
                  <c:v>420</c:v>
                </c:pt>
                <c:pt idx="545">
                  <c:v>420</c:v>
                </c:pt>
                <c:pt idx="546">
                  <c:v>420</c:v>
                </c:pt>
                <c:pt idx="547">
                  <c:v>420</c:v>
                </c:pt>
                <c:pt idx="548">
                  <c:v>420</c:v>
                </c:pt>
                <c:pt idx="549">
                  <c:v>420</c:v>
                </c:pt>
                <c:pt idx="550">
                  <c:v>420</c:v>
                </c:pt>
                <c:pt idx="551">
                  <c:v>420</c:v>
                </c:pt>
                <c:pt idx="552">
                  <c:v>420</c:v>
                </c:pt>
                <c:pt idx="553">
                  <c:v>420</c:v>
                </c:pt>
                <c:pt idx="554">
                  <c:v>420</c:v>
                </c:pt>
                <c:pt idx="555">
                  <c:v>420</c:v>
                </c:pt>
                <c:pt idx="556">
                  <c:v>420</c:v>
                </c:pt>
                <c:pt idx="557">
                  <c:v>420</c:v>
                </c:pt>
                <c:pt idx="558">
                  <c:v>420</c:v>
                </c:pt>
                <c:pt idx="559">
                  <c:v>420</c:v>
                </c:pt>
                <c:pt idx="560">
                  <c:v>420</c:v>
                </c:pt>
                <c:pt idx="561">
                  <c:v>420</c:v>
                </c:pt>
                <c:pt idx="562">
                  <c:v>420</c:v>
                </c:pt>
                <c:pt idx="563">
                  <c:v>420</c:v>
                </c:pt>
                <c:pt idx="564">
                  <c:v>420</c:v>
                </c:pt>
                <c:pt idx="565">
                  <c:v>420</c:v>
                </c:pt>
                <c:pt idx="566">
                  <c:v>420</c:v>
                </c:pt>
                <c:pt idx="567">
                  <c:v>420</c:v>
                </c:pt>
                <c:pt idx="568">
                  <c:v>420</c:v>
                </c:pt>
                <c:pt idx="569">
                  <c:v>420</c:v>
                </c:pt>
                <c:pt idx="570">
                  <c:v>420</c:v>
                </c:pt>
                <c:pt idx="571">
                  <c:v>420</c:v>
                </c:pt>
                <c:pt idx="572">
                  <c:v>420</c:v>
                </c:pt>
                <c:pt idx="573">
                  <c:v>420</c:v>
                </c:pt>
                <c:pt idx="574">
                  <c:v>420</c:v>
                </c:pt>
                <c:pt idx="575">
                  <c:v>420</c:v>
                </c:pt>
                <c:pt idx="576">
                  <c:v>420</c:v>
                </c:pt>
                <c:pt idx="577">
                  <c:v>420</c:v>
                </c:pt>
                <c:pt idx="578">
                  <c:v>420</c:v>
                </c:pt>
                <c:pt idx="579">
                  <c:v>420</c:v>
                </c:pt>
                <c:pt idx="580">
                  <c:v>420</c:v>
                </c:pt>
                <c:pt idx="581">
                  <c:v>420</c:v>
                </c:pt>
                <c:pt idx="582">
                  <c:v>420</c:v>
                </c:pt>
                <c:pt idx="583">
                  <c:v>420</c:v>
                </c:pt>
                <c:pt idx="584">
                  <c:v>420</c:v>
                </c:pt>
                <c:pt idx="585">
                  <c:v>420</c:v>
                </c:pt>
                <c:pt idx="586">
                  <c:v>420</c:v>
                </c:pt>
                <c:pt idx="587">
                  <c:v>420</c:v>
                </c:pt>
                <c:pt idx="588">
                  <c:v>420</c:v>
                </c:pt>
                <c:pt idx="589">
                  <c:v>420</c:v>
                </c:pt>
                <c:pt idx="590">
                  <c:v>420</c:v>
                </c:pt>
                <c:pt idx="591">
                  <c:v>420</c:v>
                </c:pt>
                <c:pt idx="592">
                  <c:v>420</c:v>
                </c:pt>
                <c:pt idx="593">
                  <c:v>420</c:v>
                </c:pt>
                <c:pt idx="594">
                  <c:v>420</c:v>
                </c:pt>
                <c:pt idx="595">
                  <c:v>420</c:v>
                </c:pt>
                <c:pt idx="596">
                  <c:v>420</c:v>
                </c:pt>
                <c:pt idx="597">
                  <c:v>420</c:v>
                </c:pt>
                <c:pt idx="598">
                  <c:v>420</c:v>
                </c:pt>
                <c:pt idx="599">
                  <c:v>420</c:v>
                </c:pt>
                <c:pt idx="600">
                  <c:v>420</c:v>
                </c:pt>
                <c:pt idx="601">
                  <c:v>420</c:v>
                </c:pt>
                <c:pt idx="602">
                  <c:v>420</c:v>
                </c:pt>
                <c:pt idx="603">
                  <c:v>420</c:v>
                </c:pt>
                <c:pt idx="604">
                  <c:v>420</c:v>
                </c:pt>
                <c:pt idx="605">
                  <c:v>420</c:v>
                </c:pt>
                <c:pt idx="606">
                  <c:v>420</c:v>
                </c:pt>
                <c:pt idx="607">
                  <c:v>420</c:v>
                </c:pt>
                <c:pt idx="608">
                  <c:v>420</c:v>
                </c:pt>
                <c:pt idx="609">
                  <c:v>420</c:v>
                </c:pt>
                <c:pt idx="610">
                  <c:v>420</c:v>
                </c:pt>
                <c:pt idx="611">
                  <c:v>420</c:v>
                </c:pt>
                <c:pt idx="612">
                  <c:v>420</c:v>
                </c:pt>
                <c:pt idx="613">
                  <c:v>420</c:v>
                </c:pt>
                <c:pt idx="614">
                  <c:v>420</c:v>
                </c:pt>
                <c:pt idx="615">
                  <c:v>420</c:v>
                </c:pt>
                <c:pt idx="616">
                  <c:v>420</c:v>
                </c:pt>
                <c:pt idx="617">
                  <c:v>420</c:v>
                </c:pt>
                <c:pt idx="618">
                  <c:v>420</c:v>
                </c:pt>
                <c:pt idx="619">
                  <c:v>420</c:v>
                </c:pt>
                <c:pt idx="620">
                  <c:v>420</c:v>
                </c:pt>
                <c:pt idx="621">
                  <c:v>420</c:v>
                </c:pt>
                <c:pt idx="622">
                  <c:v>420</c:v>
                </c:pt>
                <c:pt idx="623">
                  <c:v>420</c:v>
                </c:pt>
                <c:pt idx="624">
                  <c:v>420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420</c:v>
                </c:pt>
                <c:pt idx="631">
                  <c:v>420</c:v>
                </c:pt>
                <c:pt idx="632">
                  <c:v>420</c:v>
                </c:pt>
                <c:pt idx="633">
                  <c:v>420</c:v>
                </c:pt>
                <c:pt idx="634">
                  <c:v>420</c:v>
                </c:pt>
                <c:pt idx="635">
                  <c:v>420</c:v>
                </c:pt>
                <c:pt idx="636">
                  <c:v>420</c:v>
                </c:pt>
                <c:pt idx="637">
                  <c:v>420</c:v>
                </c:pt>
                <c:pt idx="638">
                  <c:v>420</c:v>
                </c:pt>
                <c:pt idx="639">
                  <c:v>420</c:v>
                </c:pt>
                <c:pt idx="640">
                  <c:v>420</c:v>
                </c:pt>
                <c:pt idx="641">
                  <c:v>420</c:v>
                </c:pt>
                <c:pt idx="642">
                  <c:v>420</c:v>
                </c:pt>
                <c:pt idx="643">
                  <c:v>420</c:v>
                </c:pt>
                <c:pt idx="644">
                  <c:v>420</c:v>
                </c:pt>
                <c:pt idx="645">
                  <c:v>420</c:v>
                </c:pt>
                <c:pt idx="646">
                  <c:v>420</c:v>
                </c:pt>
                <c:pt idx="647">
                  <c:v>420</c:v>
                </c:pt>
                <c:pt idx="648">
                  <c:v>420</c:v>
                </c:pt>
                <c:pt idx="649">
                  <c:v>420</c:v>
                </c:pt>
                <c:pt idx="650">
                  <c:v>420</c:v>
                </c:pt>
                <c:pt idx="651">
                  <c:v>420</c:v>
                </c:pt>
                <c:pt idx="652">
                  <c:v>420</c:v>
                </c:pt>
                <c:pt idx="653">
                  <c:v>420</c:v>
                </c:pt>
                <c:pt idx="654">
                  <c:v>420</c:v>
                </c:pt>
                <c:pt idx="655">
                  <c:v>420</c:v>
                </c:pt>
                <c:pt idx="656">
                  <c:v>420</c:v>
                </c:pt>
                <c:pt idx="657">
                  <c:v>420</c:v>
                </c:pt>
                <c:pt idx="658">
                  <c:v>420</c:v>
                </c:pt>
                <c:pt idx="659">
                  <c:v>420</c:v>
                </c:pt>
                <c:pt idx="660">
                  <c:v>420</c:v>
                </c:pt>
                <c:pt idx="661">
                  <c:v>420</c:v>
                </c:pt>
                <c:pt idx="662">
                  <c:v>420</c:v>
                </c:pt>
                <c:pt idx="663">
                  <c:v>420</c:v>
                </c:pt>
                <c:pt idx="664">
                  <c:v>420</c:v>
                </c:pt>
                <c:pt idx="665">
                  <c:v>420</c:v>
                </c:pt>
                <c:pt idx="666">
                  <c:v>420</c:v>
                </c:pt>
                <c:pt idx="667">
                  <c:v>420</c:v>
                </c:pt>
                <c:pt idx="668">
                  <c:v>420</c:v>
                </c:pt>
                <c:pt idx="669">
                  <c:v>420</c:v>
                </c:pt>
                <c:pt idx="670">
                  <c:v>420</c:v>
                </c:pt>
                <c:pt idx="671">
                  <c:v>420</c:v>
                </c:pt>
                <c:pt idx="672">
                  <c:v>420</c:v>
                </c:pt>
                <c:pt idx="673">
                  <c:v>420</c:v>
                </c:pt>
                <c:pt idx="674">
                  <c:v>420</c:v>
                </c:pt>
                <c:pt idx="675">
                  <c:v>420</c:v>
                </c:pt>
                <c:pt idx="676">
                  <c:v>420</c:v>
                </c:pt>
                <c:pt idx="677">
                  <c:v>420</c:v>
                </c:pt>
                <c:pt idx="678">
                  <c:v>420</c:v>
                </c:pt>
                <c:pt idx="679">
                  <c:v>420</c:v>
                </c:pt>
                <c:pt idx="680">
                  <c:v>420</c:v>
                </c:pt>
                <c:pt idx="681">
                  <c:v>420</c:v>
                </c:pt>
                <c:pt idx="682">
                  <c:v>420</c:v>
                </c:pt>
                <c:pt idx="683">
                  <c:v>420</c:v>
                </c:pt>
                <c:pt idx="684">
                  <c:v>420</c:v>
                </c:pt>
                <c:pt idx="685">
                  <c:v>420</c:v>
                </c:pt>
                <c:pt idx="686">
                  <c:v>420</c:v>
                </c:pt>
                <c:pt idx="687">
                  <c:v>420</c:v>
                </c:pt>
                <c:pt idx="688">
                  <c:v>420</c:v>
                </c:pt>
                <c:pt idx="689">
                  <c:v>420</c:v>
                </c:pt>
                <c:pt idx="690">
                  <c:v>420</c:v>
                </c:pt>
                <c:pt idx="691">
                  <c:v>420</c:v>
                </c:pt>
                <c:pt idx="692">
                  <c:v>420</c:v>
                </c:pt>
                <c:pt idx="693">
                  <c:v>420</c:v>
                </c:pt>
                <c:pt idx="694">
                  <c:v>420</c:v>
                </c:pt>
                <c:pt idx="695">
                  <c:v>420</c:v>
                </c:pt>
                <c:pt idx="696">
                  <c:v>420</c:v>
                </c:pt>
                <c:pt idx="697">
                  <c:v>420</c:v>
                </c:pt>
                <c:pt idx="698">
                  <c:v>420</c:v>
                </c:pt>
                <c:pt idx="699">
                  <c:v>420</c:v>
                </c:pt>
                <c:pt idx="700">
                  <c:v>420</c:v>
                </c:pt>
                <c:pt idx="701">
                  <c:v>420</c:v>
                </c:pt>
                <c:pt idx="702">
                  <c:v>420</c:v>
                </c:pt>
                <c:pt idx="703">
                  <c:v>420</c:v>
                </c:pt>
                <c:pt idx="704">
                  <c:v>420</c:v>
                </c:pt>
                <c:pt idx="705">
                  <c:v>420</c:v>
                </c:pt>
                <c:pt idx="706">
                  <c:v>420</c:v>
                </c:pt>
                <c:pt idx="707">
                  <c:v>420</c:v>
                </c:pt>
                <c:pt idx="708">
                  <c:v>420</c:v>
                </c:pt>
                <c:pt idx="709">
                  <c:v>420</c:v>
                </c:pt>
                <c:pt idx="710">
                  <c:v>420</c:v>
                </c:pt>
                <c:pt idx="711">
                  <c:v>420</c:v>
                </c:pt>
                <c:pt idx="712">
                  <c:v>420</c:v>
                </c:pt>
                <c:pt idx="713">
                  <c:v>420</c:v>
                </c:pt>
                <c:pt idx="714">
                  <c:v>420</c:v>
                </c:pt>
                <c:pt idx="715">
                  <c:v>420</c:v>
                </c:pt>
                <c:pt idx="716">
                  <c:v>420</c:v>
                </c:pt>
                <c:pt idx="717">
                  <c:v>420</c:v>
                </c:pt>
                <c:pt idx="718">
                  <c:v>420</c:v>
                </c:pt>
                <c:pt idx="719">
                  <c:v>420</c:v>
                </c:pt>
                <c:pt idx="720">
                  <c:v>420</c:v>
                </c:pt>
                <c:pt idx="721">
                  <c:v>420</c:v>
                </c:pt>
                <c:pt idx="722">
                  <c:v>420</c:v>
                </c:pt>
                <c:pt idx="723">
                  <c:v>420</c:v>
                </c:pt>
                <c:pt idx="724">
                  <c:v>420</c:v>
                </c:pt>
                <c:pt idx="725">
                  <c:v>420</c:v>
                </c:pt>
                <c:pt idx="726">
                  <c:v>420</c:v>
                </c:pt>
                <c:pt idx="727">
                  <c:v>420</c:v>
                </c:pt>
                <c:pt idx="728">
                  <c:v>420</c:v>
                </c:pt>
                <c:pt idx="729">
                  <c:v>420</c:v>
                </c:pt>
                <c:pt idx="730">
                  <c:v>420</c:v>
                </c:pt>
                <c:pt idx="731">
                  <c:v>420</c:v>
                </c:pt>
                <c:pt idx="732">
                  <c:v>420</c:v>
                </c:pt>
                <c:pt idx="733">
                  <c:v>420</c:v>
                </c:pt>
                <c:pt idx="734">
                  <c:v>420</c:v>
                </c:pt>
                <c:pt idx="735">
                  <c:v>420</c:v>
                </c:pt>
                <c:pt idx="736">
                  <c:v>420</c:v>
                </c:pt>
                <c:pt idx="737">
                  <c:v>420</c:v>
                </c:pt>
                <c:pt idx="738">
                  <c:v>420</c:v>
                </c:pt>
                <c:pt idx="739">
                  <c:v>420</c:v>
                </c:pt>
                <c:pt idx="740">
                  <c:v>420</c:v>
                </c:pt>
                <c:pt idx="741">
                  <c:v>420</c:v>
                </c:pt>
                <c:pt idx="742">
                  <c:v>420</c:v>
                </c:pt>
                <c:pt idx="743">
                  <c:v>420</c:v>
                </c:pt>
                <c:pt idx="744">
                  <c:v>420</c:v>
                </c:pt>
                <c:pt idx="745">
                  <c:v>420</c:v>
                </c:pt>
                <c:pt idx="746">
                  <c:v>420</c:v>
                </c:pt>
                <c:pt idx="747">
                  <c:v>420</c:v>
                </c:pt>
                <c:pt idx="748">
                  <c:v>420</c:v>
                </c:pt>
                <c:pt idx="749">
                  <c:v>420</c:v>
                </c:pt>
                <c:pt idx="750">
                  <c:v>420</c:v>
                </c:pt>
                <c:pt idx="751">
                  <c:v>420</c:v>
                </c:pt>
                <c:pt idx="752">
                  <c:v>420</c:v>
                </c:pt>
                <c:pt idx="753">
                  <c:v>420</c:v>
                </c:pt>
                <c:pt idx="754">
                  <c:v>420</c:v>
                </c:pt>
                <c:pt idx="755">
                  <c:v>420</c:v>
                </c:pt>
                <c:pt idx="756">
                  <c:v>420</c:v>
                </c:pt>
                <c:pt idx="757">
                  <c:v>420</c:v>
                </c:pt>
                <c:pt idx="758">
                  <c:v>420</c:v>
                </c:pt>
                <c:pt idx="759">
                  <c:v>420</c:v>
                </c:pt>
                <c:pt idx="760">
                  <c:v>420</c:v>
                </c:pt>
                <c:pt idx="761">
                  <c:v>420</c:v>
                </c:pt>
                <c:pt idx="762">
                  <c:v>420</c:v>
                </c:pt>
                <c:pt idx="763">
                  <c:v>420</c:v>
                </c:pt>
                <c:pt idx="764">
                  <c:v>420</c:v>
                </c:pt>
                <c:pt idx="765">
                  <c:v>420</c:v>
                </c:pt>
                <c:pt idx="766">
                  <c:v>420</c:v>
                </c:pt>
                <c:pt idx="767">
                  <c:v>420</c:v>
                </c:pt>
                <c:pt idx="768">
                  <c:v>420</c:v>
                </c:pt>
                <c:pt idx="769">
                  <c:v>420</c:v>
                </c:pt>
                <c:pt idx="770">
                  <c:v>420</c:v>
                </c:pt>
                <c:pt idx="771">
                  <c:v>420</c:v>
                </c:pt>
                <c:pt idx="772">
                  <c:v>420</c:v>
                </c:pt>
                <c:pt idx="773">
                  <c:v>420</c:v>
                </c:pt>
                <c:pt idx="774">
                  <c:v>420</c:v>
                </c:pt>
                <c:pt idx="775">
                  <c:v>420</c:v>
                </c:pt>
                <c:pt idx="776">
                  <c:v>420</c:v>
                </c:pt>
                <c:pt idx="777">
                  <c:v>420</c:v>
                </c:pt>
                <c:pt idx="778">
                  <c:v>420</c:v>
                </c:pt>
                <c:pt idx="779">
                  <c:v>420</c:v>
                </c:pt>
                <c:pt idx="780">
                  <c:v>420</c:v>
                </c:pt>
                <c:pt idx="781">
                  <c:v>420</c:v>
                </c:pt>
                <c:pt idx="782">
                  <c:v>420</c:v>
                </c:pt>
                <c:pt idx="783">
                  <c:v>420</c:v>
                </c:pt>
                <c:pt idx="784">
                  <c:v>420</c:v>
                </c:pt>
                <c:pt idx="785">
                  <c:v>420</c:v>
                </c:pt>
                <c:pt idx="786">
                  <c:v>420</c:v>
                </c:pt>
                <c:pt idx="787">
                  <c:v>420</c:v>
                </c:pt>
                <c:pt idx="788">
                  <c:v>420</c:v>
                </c:pt>
                <c:pt idx="789">
                  <c:v>420</c:v>
                </c:pt>
                <c:pt idx="790">
                  <c:v>420</c:v>
                </c:pt>
                <c:pt idx="791">
                  <c:v>420</c:v>
                </c:pt>
                <c:pt idx="792">
                  <c:v>420</c:v>
                </c:pt>
                <c:pt idx="793">
                  <c:v>420</c:v>
                </c:pt>
                <c:pt idx="794">
                  <c:v>420</c:v>
                </c:pt>
                <c:pt idx="795">
                  <c:v>420</c:v>
                </c:pt>
                <c:pt idx="796">
                  <c:v>420</c:v>
                </c:pt>
                <c:pt idx="797">
                  <c:v>420</c:v>
                </c:pt>
                <c:pt idx="798">
                  <c:v>420</c:v>
                </c:pt>
                <c:pt idx="799">
                  <c:v>420</c:v>
                </c:pt>
                <c:pt idx="800">
                  <c:v>420</c:v>
                </c:pt>
                <c:pt idx="801">
                  <c:v>420</c:v>
                </c:pt>
                <c:pt idx="802">
                  <c:v>420</c:v>
                </c:pt>
                <c:pt idx="803">
                  <c:v>420</c:v>
                </c:pt>
                <c:pt idx="804">
                  <c:v>420</c:v>
                </c:pt>
                <c:pt idx="805">
                  <c:v>420</c:v>
                </c:pt>
                <c:pt idx="806">
                  <c:v>420</c:v>
                </c:pt>
                <c:pt idx="807">
                  <c:v>420</c:v>
                </c:pt>
                <c:pt idx="808">
                  <c:v>420</c:v>
                </c:pt>
                <c:pt idx="809">
                  <c:v>420</c:v>
                </c:pt>
                <c:pt idx="810">
                  <c:v>420</c:v>
                </c:pt>
                <c:pt idx="811">
                  <c:v>420</c:v>
                </c:pt>
                <c:pt idx="812">
                  <c:v>420</c:v>
                </c:pt>
                <c:pt idx="813">
                  <c:v>420</c:v>
                </c:pt>
                <c:pt idx="814">
                  <c:v>420</c:v>
                </c:pt>
                <c:pt idx="815">
                  <c:v>420</c:v>
                </c:pt>
                <c:pt idx="816">
                  <c:v>420</c:v>
                </c:pt>
                <c:pt idx="817">
                  <c:v>420</c:v>
                </c:pt>
                <c:pt idx="818">
                  <c:v>420</c:v>
                </c:pt>
                <c:pt idx="819">
                  <c:v>420</c:v>
                </c:pt>
                <c:pt idx="820">
                  <c:v>420</c:v>
                </c:pt>
                <c:pt idx="821">
                  <c:v>420</c:v>
                </c:pt>
                <c:pt idx="822">
                  <c:v>420</c:v>
                </c:pt>
                <c:pt idx="823">
                  <c:v>420</c:v>
                </c:pt>
                <c:pt idx="824">
                  <c:v>420</c:v>
                </c:pt>
                <c:pt idx="825">
                  <c:v>420</c:v>
                </c:pt>
                <c:pt idx="826">
                  <c:v>420</c:v>
                </c:pt>
                <c:pt idx="827">
                  <c:v>420</c:v>
                </c:pt>
                <c:pt idx="828">
                  <c:v>420</c:v>
                </c:pt>
                <c:pt idx="829">
                  <c:v>420</c:v>
                </c:pt>
                <c:pt idx="830">
                  <c:v>420</c:v>
                </c:pt>
                <c:pt idx="831">
                  <c:v>420</c:v>
                </c:pt>
                <c:pt idx="832">
                  <c:v>420</c:v>
                </c:pt>
                <c:pt idx="833">
                  <c:v>420</c:v>
                </c:pt>
                <c:pt idx="834">
                  <c:v>420</c:v>
                </c:pt>
                <c:pt idx="835">
                  <c:v>420</c:v>
                </c:pt>
                <c:pt idx="836">
                  <c:v>420</c:v>
                </c:pt>
                <c:pt idx="837">
                  <c:v>420</c:v>
                </c:pt>
                <c:pt idx="838">
                  <c:v>420</c:v>
                </c:pt>
                <c:pt idx="839">
                  <c:v>420</c:v>
                </c:pt>
                <c:pt idx="840">
                  <c:v>420</c:v>
                </c:pt>
                <c:pt idx="841">
                  <c:v>420</c:v>
                </c:pt>
                <c:pt idx="842">
                  <c:v>420</c:v>
                </c:pt>
                <c:pt idx="843">
                  <c:v>420</c:v>
                </c:pt>
                <c:pt idx="844">
                  <c:v>420</c:v>
                </c:pt>
                <c:pt idx="845">
                  <c:v>420</c:v>
                </c:pt>
                <c:pt idx="846">
                  <c:v>420</c:v>
                </c:pt>
                <c:pt idx="847">
                  <c:v>420</c:v>
                </c:pt>
                <c:pt idx="848">
                  <c:v>420</c:v>
                </c:pt>
                <c:pt idx="849">
                  <c:v>420</c:v>
                </c:pt>
                <c:pt idx="850">
                  <c:v>420</c:v>
                </c:pt>
                <c:pt idx="851">
                  <c:v>420</c:v>
                </c:pt>
                <c:pt idx="852">
                  <c:v>420</c:v>
                </c:pt>
                <c:pt idx="853">
                  <c:v>420</c:v>
                </c:pt>
                <c:pt idx="854">
                  <c:v>420</c:v>
                </c:pt>
                <c:pt idx="855">
                  <c:v>420</c:v>
                </c:pt>
                <c:pt idx="856">
                  <c:v>420</c:v>
                </c:pt>
                <c:pt idx="857">
                  <c:v>420</c:v>
                </c:pt>
                <c:pt idx="858">
                  <c:v>420</c:v>
                </c:pt>
                <c:pt idx="859">
                  <c:v>420</c:v>
                </c:pt>
                <c:pt idx="860">
                  <c:v>420</c:v>
                </c:pt>
                <c:pt idx="861">
                  <c:v>420</c:v>
                </c:pt>
                <c:pt idx="862">
                  <c:v>420</c:v>
                </c:pt>
                <c:pt idx="863">
                  <c:v>420</c:v>
                </c:pt>
                <c:pt idx="864">
                  <c:v>420</c:v>
                </c:pt>
                <c:pt idx="865">
                  <c:v>420</c:v>
                </c:pt>
                <c:pt idx="866">
                  <c:v>420</c:v>
                </c:pt>
                <c:pt idx="867">
                  <c:v>420</c:v>
                </c:pt>
                <c:pt idx="868">
                  <c:v>420</c:v>
                </c:pt>
                <c:pt idx="869">
                  <c:v>420</c:v>
                </c:pt>
                <c:pt idx="870">
                  <c:v>420</c:v>
                </c:pt>
                <c:pt idx="871">
                  <c:v>420</c:v>
                </c:pt>
                <c:pt idx="872">
                  <c:v>420</c:v>
                </c:pt>
                <c:pt idx="873">
                  <c:v>420</c:v>
                </c:pt>
                <c:pt idx="874">
                  <c:v>420</c:v>
                </c:pt>
                <c:pt idx="875">
                  <c:v>420</c:v>
                </c:pt>
                <c:pt idx="876">
                  <c:v>420</c:v>
                </c:pt>
                <c:pt idx="877">
                  <c:v>420</c:v>
                </c:pt>
                <c:pt idx="878">
                  <c:v>420</c:v>
                </c:pt>
                <c:pt idx="879">
                  <c:v>420</c:v>
                </c:pt>
                <c:pt idx="880">
                  <c:v>420</c:v>
                </c:pt>
                <c:pt idx="881">
                  <c:v>420</c:v>
                </c:pt>
                <c:pt idx="882">
                  <c:v>420</c:v>
                </c:pt>
                <c:pt idx="883">
                  <c:v>420</c:v>
                </c:pt>
                <c:pt idx="884">
                  <c:v>420</c:v>
                </c:pt>
                <c:pt idx="885">
                  <c:v>420</c:v>
                </c:pt>
                <c:pt idx="886">
                  <c:v>420</c:v>
                </c:pt>
                <c:pt idx="887">
                  <c:v>420</c:v>
                </c:pt>
                <c:pt idx="888">
                  <c:v>420</c:v>
                </c:pt>
                <c:pt idx="889">
                  <c:v>420</c:v>
                </c:pt>
                <c:pt idx="890">
                  <c:v>420</c:v>
                </c:pt>
                <c:pt idx="891">
                  <c:v>420</c:v>
                </c:pt>
                <c:pt idx="892">
                  <c:v>420</c:v>
                </c:pt>
                <c:pt idx="893">
                  <c:v>420</c:v>
                </c:pt>
                <c:pt idx="894">
                  <c:v>420</c:v>
                </c:pt>
                <c:pt idx="895">
                  <c:v>420</c:v>
                </c:pt>
                <c:pt idx="896">
                  <c:v>420</c:v>
                </c:pt>
                <c:pt idx="897">
                  <c:v>420</c:v>
                </c:pt>
                <c:pt idx="898">
                  <c:v>420</c:v>
                </c:pt>
                <c:pt idx="899">
                  <c:v>420</c:v>
                </c:pt>
                <c:pt idx="900">
                  <c:v>420</c:v>
                </c:pt>
                <c:pt idx="901">
                  <c:v>420</c:v>
                </c:pt>
                <c:pt idx="902">
                  <c:v>420</c:v>
                </c:pt>
                <c:pt idx="903">
                  <c:v>420</c:v>
                </c:pt>
                <c:pt idx="904">
                  <c:v>420</c:v>
                </c:pt>
                <c:pt idx="905">
                  <c:v>420</c:v>
                </c:pt>
                <c:pt idx="906">
                  <c:v>420</c:v>
                </c:pt>
                <c:pt idx="907">
                  <c:v>420</c:v>
                </c:pt>
                <c:pt idx="908">
                  <c:v>420</c:v>
                </c:pt>
                <c:pt idx="909">
                  <c:v>420</c:v>
                </c:pt>
                <c:pt idx="910">
                  <c:v>420</c:v>
                </c:pt>
                <c:pt idx="911">
                  <c:v>420</c:v>
                </c:pt>
                <c:pt idx="912">
                  <c:v>420</c:v>
                </c:pt>
                <c:pt idx="913">
                  <c:v>420</c:v>
                </c:pt>
                <c:pt idx="914">
                  <c:v>420</c:v>
                </c:pt>
                <c:pt idx="915">
                  <c:v>420</c:v>
                </c:pt>
                <c:pt idx="916">
                  <c:v>420</c:v>
                </c:pt>
                <c:pt idx="917">
                  <c:v>420</c:v>
                </c:pt>
                <c:pt idx="918">
                  <c:v>420</c:v>
                </c:pt>
                <c:pt idx="919">
                  <c:v>420</c:v>
                </c:pt>
                <c:pt idx="920">
                  <c:v>420</c:v>
                </c:pt>
                <c:pt idx="921">
                  <c:v>420</c:v>
                </c:pt>
                <c:pt idx="922">
                  <c:v>420</c:v>
                </c:pt>
                <c:pt idx="923">
                  <c:v>420</c:v>
                </c:pt>
                <c:pt idx="924">
                  <c:v>420</c:v>
                </c:pt>
                <c:pt idx="925">
                  <c:v>420</c:v>
                </c:pt>
                <c:pt idx="926">
                  <c:v>420</c:v>
                </c:pt>
                <c:pt idx="927">
                  <c:v>420</c:v>
                </c:pt>
                <c:pt idx="928">
                  <c:v>420</c:v>
                </c:pt>
                <c:pt idx="929">
                  <c:v>420</c:v>
                </c:pt>
                <c:pt idx="930">
                  <c:v>420</c:v>
                </c:pt>
                <c:pt idx="931">
                  <c:v>420</c:v>
                </c:pt>
                <c:pt idx="932">
                  <c:v>420</c:v>
                </c:pt>
                <c:pt idx="933">
                  <c:v>420</c:v>
                </c:pt>
                <c:pt idx="934">
                  <c:v>420</c:v>
                </c:pt>
                <c:pt idx="935">
                  <c:v>420</c:v>
                </c:pt>
                <c:pt idx="936">
                  <c:v>420</c:v>
                </c:pt>
                <c:pt idx="937">
                  <c:v>420</c:v>
                </c:pt>
                <c:pt idx="938">
                  <c:v>420</c:v>
                </c:pt>
                <c:pt idx="939">
                  <c:v>420</c:v>
                </c:pt>
                <c:pt idx="940">
                  <c:v>420</c:v>
                </c:pt>
                <c:pt idx="941">
                  <c:v>420</c:v>
                </c:pt>
                <c:pt idx="942">
                  <c:v>420</c:v>
                </c:pt>
                <c:pt idx="943">
                  <c:v>420</c:v>
                </c:pt>
                <c:pt idx="944">
                  <c:v>420</c:v>
                </c:pt>
                <c:pt idx="945">
                  <c:v>420</c:v>
                </c:pt>
                <c:pt idx="946">
                  <c:v>420</c:v>
                </c:pt>
                <c:pt idx="947">
                  <c:v>420</c:v>
                </c:pt>
                <c:pt idx="948">
                  <c:v>420</c:v>
                </c:pt>
                <c:pt idx="949">
                  <c:v>420</c:v>
                </c:pt>
                <c:pt idx="950">
                  <c:v>420</c:v>
                </c:pt>
                <c:pt idx="951">
                  <c:v>420</c:v>
                </c:pt>
                <c:pt idx="952">
                  <c:v>420</c:v>
                </c:pt>
                <c:pt idx="953">
                  <c:v>420</c:v>
                </c:pt>
                <c:pt idx="954">
                  <c:v>420</c:v>
                </c:pt>
                <c:pt idx="955">
                  <c:v>420</c:v>
                </c:pt>
                <c:pt idx="956">
                  <c:v>420</c:v>
                </c:pt>
                <c:pt idx="957">
                  <c:v>420</c:v>
                </c:pt>
                <c:pt idx="958">
                  <c:v>420</c:v>
                </c:pt>
                <c:pt idx="959">
                  <c:v>420</c:v>
                </c:pt>
                <c:pt idx="960">
                  <c:v>420</c:v>
                </c:pt>
                <c:pt idx="961">
                  <c:v>420</c:v>
                </c:pt>
                <c:pt idx="962">
                  <c:v>420</c:v>
                </c:pt>
                <c:pt idx="963">
                  <c:v>420</c:v>
                </c:pt>
                <c:pt idx="964">
                  <c:v>420</c:v>
                </c:pt>
                <c:pt idx="965">
                  <c:v>420</c:v>
                </c:pt>
                <c:pt idx="966">
                  <c:v>420</c:v>
                </c:pt>
                <c:pt idx="967">
                  <c:v>420</c:v>
                </c:pt>
                <c:pt idx="968">
                  <c:v>420</c:v>
                </c:pt>
                <c:pt idx="969">
                  <c:v>420</c:v>
                </c:pt>
                <c:pt idx="970">
                  <c:v>420</c:v>
                </c:pt>
                <c:pt idx="971">
                  <c:v>420</c:v>
                </c:pt>
                <c:pt idx="972">
                  <c:v>420</c:v>
                </c:pt>
                <c:pt idx="973">
                  <c:v>420</c:v>
                </c:pt>
                <c:pt idx="974">
                  <c:v>420</c:v>
                </c:pt>
                <c:pt idx="975">
                  <c:v>420</c:v>
                </c:pt>
                <c:pt idx="976">
                  <c:v>420</c:v>
                </c:pt>
                <c:pt idx="977">
                  <c:v>420</c:v>
                </c:pt>
                <c:pt idx="978">
                  <c:v>420</c:v>
                </c:pt>
                <c:pt idx="979">
                  <c:v>420</c:v>
                </c:pt>
                <c:pt idx="980">
                  <c:v>420</c:v>
                </c:pt>
                <c:pt idx="981">
                  <c:v>420</c:v>
                </c:pt>
                <c:pt idx="982">
                  <c:v>420</c:v>
                </c:pt>
                <c:pt idx="983">
                  <c:v>420</c:v>
                </c:pt>
                <c:pt idx="984">
                  <c:v>420</c:v>
                </c:pt>
                <c:pt idx="985">
                  <c:v>420</c:v>
                </c:pt>
                <c:pt idx="986">
                  <c:v>420</c:v>
                </c:pt>
                <c:pt idx="987">
                  <c:v>420</c:v>
                </c:pt>
                <c:pt idx="988">
                  <c:v>420</c:v>
                </c:pt>
                <c:pt idx="989">
                  <c:v>420</c:v>
                </c:pt>
                <c:pt idx="990">
                  <c:v>420</c:v>
                </c:pt>
                <c:pt idx="991">
                  <c:v>420</c:v>
                </c:pt>
                <c:pt idx="992">
                  <c:v>420</c:v>
                </c:pt>
                <c:pt idx="993">
                  <c:v>420</c:v>
                </c:pt>
                <c:pt idx="994">
                  <c:v>420</c:v>
                </c:pt>
                <c:pt idx="995">
                  <c:v>420</c:v>
                </c:pt>
                <c:pt idx="996">
                  <c:v>420</c:v>
                </c:pt>
                <c:pt idx="997">
                  <c:v>420</c:v>
                </c:pt>
                <c:pt idx="998">
                  <c:v>420</c:v>
                </c:pt>
                <c:pt idx="999">
                  <c:v>420</c:v>
                </c:pt>
                <c:pt idx="1000">
                  <c:v>420</c:v>
                </c:pt>
                <c:pt idx="1001">
                  <c:v>420</c:v>
                </c:pt>
                <c:pt idx="1002">
                  <c:v>420</c:v>
                </c:pt>
                <c:pt idx="1003">
                  <c:v>420</c:v>
                </c:pt>
                <c:pt idx="1004">
                  <c:v>420</c:v>
                </c:pt>
                <c:pt idx="1005">
                  <c:v>420</c:v>
                </c:pt>
                <c:pt idx="1006">
                  <c:v>420</c:v>
                </c:pt>
                <c:pt idx="1007">
                  <c:v>420</c:v>
                </c:pt>
                <c:pt idx="1008">
                  <c:v>420</c:v>
                </c:pt>
                <c:pt idx="1009">
                  <c:v>420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78-4468-918F-67BCAF86F799}"/>
            </c:ext>
          </c:extLst>
        </c:ser>
        <c:ser>
          <c:idx val="3"/>
          <c:order val="3"/>
          <c:tx>
            <c:strRef>
              <c:f>TAB.2!$X$3</c:f>
              <c:strCache>
                <c:ptCount val="1"/>
                <c:pt idx="0">
                  <c:v>Tříden. pr.  BSK (kg) max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TAB.2!$B$4:$B$1013</c:f>
              <c:numCache>
                <c:formatCode>d\-mmm</c:formatCode>
                <c:ptCount val="1010"/>
                <c:pt idx="0">
                  <c:v>43101</c:v>
                </c:pt>
                <c:pt idx="1">
                  <c:v>43101</c:v>
                </c:pt>
                <c:pt idx="2">
                  <c:v>43102</c:v>
                </c:pt>
                <c:pt idx="3">
                  <c:v>43102</c:v>
                </c:pt>
                <c:pt idx="4">
                  <c:v>43102</c:v>
                </c:pt>
                <c:pt idx="5">
                  <c:v>43103</c:v>
                </c:pt>
                <c:pt idx="6">
                  <c:v>43103</c:v>
                </c:pt>
                <c:pt idx="7">
                  <c:v>43103</c:v>
                </c:pt>
                <c:pt idx="8">
                  <c:v>43103</c:v>
                </c:pt>
                <c:pt idx="9">
                  <c:v>43104</c:v>
                </c:pt>
                <c:pt idx="10">
                  <c:v>43104</c:v>
                </c:pt>
                <c:pt idx="11">
                  <c:v>43104</c:v>
                </c:pt>
                <c:pt idx="12">
                  <c:v>43104</c:v>
                </c:pt>
                <c:pt idx="13">
                  <c:v>43105</c:v>
                </c:pt>
                <c:pt idx="14">
                  <c:v>43105</c:v>
                </c:pt>
                <c:pt idx="15">
                  <c:v>43105</c:v>
                </c:pt>
                <c:pt idx="16">
                  <c:v>43105</c:v>
                </c:pt>
                <c:pt idx="17">
                  <c:v>43106</c:v>
                </c:pt>
                <c:pt idx="18">
                  <c:v>43107</c:v>
                </c:pt>
                <c:pt idx="19">
                  <c:v>43108</c:v>
                </c:pt>
                <c:pt idx="20">
                  <c:v>43108</c:v>
                </c:pt>
                <c:pt idx="21">
                  <c:v>43108</c:v>
                </c:pt>
                <c:pt idx="22">
                  <c:v>43109</c:v>
                </c:pt>
                <c:pt idx="23">
                  <c:v>43109</c:v>
                </c:pt>
                <c:pt idx="24">
                  <c:v>43109</c:v>
                </c:pt>
                <c:pt idx="25">
                  <c:v>43110</c:v>
                </c:pt>
                <c:pt idx="26">
                  <c:v>43110</c:v>
                </c:pt>
                <c:pt idx="27">
                  <c:v>43110</c:v>
                </c:pt>
                <c:pt idx="28">
                  <c:v>43111</c:v>
                </c:pt>
                <c:pt idx="29">
                  <c:v>43111</c:v>
                </c:pt>
                <c:pt idx="30">
                  <c:v>43111</c:v>
                </c:pt>
                <c:pt idx="31">
                  <c:v>43112</c:v>
                </c:pt>
                <c:pt idx="32">
                  <c:v>43112</c:v>
                </c:pt>
                <c:pt idx="33">
                  <c:v>43113</c:v>
                </c:pt>
                <c:pt idx="34">
                  <c:v>43113</c:v>
                </c:pt>
                <c:pt idx="35">
                  <c:v>43114</c:v>
                </c:pt>
                <c:pt idx="36">
                  <c:v>43115</c:v>
                </c:pt>
                <c:pt idx="37">
                  <c:v>43115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43118</c:v>
                </c:pt>
                <c:pt idx="42">
                  <c:v>43118</c:v>
                </c:pt>
                <c:pt idx="43">
                  <c:v>43118</c:v>
                </c:pt>
                <c:pt idx="44">
                  <c:v>43119</c:v>
                </c:pt>
                <c:pt idx="45">
                  <c:v>43119</c:v>
                </c:pt>
                <c:pt idx="46">
                  <c:v>43120</c:v>
                </c:pt>
                <c:pt idx="47">
                  <c:v>43121</c:v>
                </c:pt>
                <c:pt idx="48">
                  <c:v>43121</c:v>
                </c:pt>
                <c:pt idx="49">
                  <c:v>43122</c:v>
                </c:pt>
                <c:pt idx="50">
                  <c:v>43122</c:v>
                </c:pt>
                <c:pt idx="51">
                  <c:v>43122</c:v>
                </c:pt>
                <c:pt idx="52">
                  <c:v>43123</c:v>
                </c:pt>
                <c:pt idx="53">
                  <c:v>43123</c:v>
                </c:pt>
                <c:pt idx="54">
                  <c:v>43124</c:v>
                </c:pt>
                <c:pt idx="55">
                  <c:v>43124</c:v>
                </c:pt>
                <c:pt idx="56">
                  <c:v>43124</c:v>
                </c:pt>
                <c:pt idx="57">
                  <c:v>43124</c:v>
                </c:pt>
                <c:pt idx="58">
                  <c:v>43125</c:v>
                </c:pt>
                <c:pt idx="59">
                  <c:v>43125</c:v>
                </c:pt>
                <c:pt idx="60">
                  <c:v>43125</c:v>
                </c:pt>
                <c:pt idx="61">
                  <c:v>43125</c:v>
                </c:pt>
                <c:pt idx="62">
                  <c:v>43126</c:v>
                </c:pt>
                <c:pt idx="63">
                  <c:v>43126</c:v>
                </c:pt>
                <c:pt idx="64">
                  <c:v>43126</c:v>
                </c:pt>
                <c:pt idx="65">
                  <c:v>43126</c:v>
                </c:pt>
                <c:pt idx="66">
                  <c:v>43127</c:v>
                </c:pt>
                <c:pt idx="67">
                  <c:v>43128</c:v>
                </c:pt>
                <c:pt idx="68">
                  <c:v>43128</c:v>
                </c:pt>
                <c:pt idx="69">
                  <c:v>43129</c:v>
                </c:pt>
                <c:pt idx="70">
                  <c:v>43130</c:v>
                </c:pt>
                <c:pt idx="71">
                  <c:v>43131</c:v>
                </c:pt>
                <c:pt idx="72">
                  <c:v>43131</c:v>
                </c:pt>
                <c:pt idx="73">
                  <c:v>43132</c:v>
                </c:pt>
                <c:pt idx="74">
                  <c:v>43132</c:v>
                </c:pt>
                <c:pt idx="75">
                  <c:v>43132</c:v>
                </c:pt>
                <c:pt idx="76">
                  <c:v>43132</c:v>
                </c:pt>
                <c:pt idx="77">
                  <c:v>43133</c:v>
                </c:pt>
                <c:pt idx="78">
                  <c:v>43133</c:v>
                </c:pt>
                <c:pt idx="79">
                  <c:v>43133</c:v>
                </c:pt>
                <c:pt idx="80">
                  <c:v>43134</c:v>
                </c:pt>
                <c:pt idx="81">
                  <c:v>43135</c:v>
                </c:pt>
                <c:pt idx="82">
                  <c:v>43135</c:v>
                </c:pt>
                <c:pt idx="83">
                  <c:v>43135</c:v>
                </c:pt>
                <c:pt idx="84">
                  <c:v>43136</c:v>
                </c:pt>
                <c:pt idx="85">
                  <c:v>43136</c:v>
                </c:pt>
                <c:pt idx="86">
                  <c:v>43136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43137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43141</c:v>
                </c:pt>
                <c:pt idx="99">
                  <c:v>43142</c:v>
                </c:pt>
                <c:pt idx="100">
                  <c:v>43143</c:v>
                </c:pt>
                <c:pt idx="101">
                  <c:v>43144</c:v>
                </c:pt>
                <c:pt idx="102">
                  <c:v>43144</c:v>
                </c:pt>
                <c:pt idx="103">
                  <c:v>43144</c:v>
                </c:pt>
                <c:pt idx="104">
                  <c:v>43145</c:v>
                </c:pt>
                <c:pt idx="105">
                  <c:v>43145</c:v>
                </c:pt>
                <c:pt idx="106">
                  <c:v>43145</c:v>
                </c:pt>
                <c:pt idx="107">
                  <c:v>43145</c:v>
                </c:pt>
                <c:pt idx="108">
                  <c:v>43146</c:v>
                </c:pt>
                <c:pt idx="109">
                  <c:v>43146</c:v>
                </c:pt>
                <c:pt idx="110">
                  <c:v>43146</c:v>
                </c:pt>
                <c:pt idx="111">
                  <c:v>43147</c:v>
                </c:pt>
                <c:pt idx="112">
                  <c:v>43147</c:v>
                </c:pt>
                <c:pt idx="113">
                  <c:v>43148</c:v>
                </c:pt>
                <c:pt idx="114">
                  <c:v>43149</c:v>
                </c:pt>
                <c:pt idx="115">
                  <c:v>43150</c:v>
                </c:pt>
                <c:pt idx="116">
                  <c:v>43150</c:v>
                </c:pt>
                <c:pt idx="117">
                  <c:v>43151</c:v>
                </c:pt>
                <c:pt idx="118">
                  <c:v>43151</c:v>
                </c:pt>
                <c:pt idx="119">
                  <c:v>43151</c:v>
                </c:pt>
                <c:pt idx="120">
                  <c:v>43152</c:v>
                </c:pt>
                <c:pt idx="121">
                  <c:v>43152</c:v>
                </c:pt>
                <c:pt idx="122">
                  <c:v>43153</c:v>
                </c:pt>
                <c:pt idx="123">
                  <c:v>43154</c:v>
                </c:pt>
                <c:pt idx="124">
                  <c:v>43155</c:v>
                </c:pt>
                <c:pt idx="125">
                  <c:v>43156</c:v>
                </c:pt>
                <c:pt idx="126">
                  <c:v>43157</c:v>
                </c:pt>
                <c:pt idx="127">
                  <c:v>43158</c:v>
                </c:pt>
                <c:pt idx="128">
                  <c:v>43158</c:v>
                </c:pt>
                <c:pt idx="129">
                  <c:v>43158</c:v>
                </c:pt>
                <c:pt idx="130">
                  <c:v>43159</c:v>
                </c:pt>
                <c:pt idx="131">
                  <c:v>43159</c:v>
                </c:pt>
                <c:pt idx="132">
                  <c:v>43160</c:v>
                </c:pt>
                <c:pt idx="133">
                  <c:v>43160</c:v>
                </c:pt>
                <c:pt idx="134">
                  <c:v>43160</c:v>
                </c:pt>
                <c:pt idx="135">
                  <c:v>43161</c:v>
                </c:pt>
                <c:pt idx="136">
                  <c:v>43161</c:v>
                </c:pt>
                <c:pt idx="137">
                  <c:v>43161</c:v>
                </c:pt>
                <c:pt idx="138">
                  <c:v>43162</c:v>
                </c:pt>
                <c:pt idx="139">
                  <c:v>43162</c:v>
                </c:pt>
                <c:pt idx="140">
                  <c:v>43163</c:v>
                </c:pt>
                <c:pt idx="141">
                  <c:v>43163</c:v>
                </c:pt>
                <c:pt idx="142">
                  <c:v>43164</c:v>
                </c:pt>
                <c:pt idx="143">
                  <c:v>43164</c:v>
                </c:pt>
                <c:pt idx="144">
                  <c:v>43165</c:v>
                </c:pt>
                <c:pt idx="145">
                  <c:v>43165</c:v>
                </c:pt>
                <c:pt idx="146">
                  <c:v>43166</c:v>
                </c:pt>
                <c:pt idx="147">
                  <c:v>43166</c:v>
                </c:pt>
                <c:pt idx="148">
                  <c:v>43166</c:v>
                </c:pt>
                <c:pt idx="149">
                  <c:v>43167</c:v>
                </c:pt>
                <c:pt idx="150">
                  <c:v>43167</c:v>
                </c:pt>
                <c:pt idx="151">
                  <c:v>43167</c:v>
                </c:pt>
                <c:pt idx="152">
                  <c:v>43167</c:v>
                </c:pt>
                <c:pt idx="153">
                  <c:v>43168</c:v>
                </c:pt>
                <c:pt idx="154">
                  <c:v>43168</c:v>
                </c:pt>
                <c:pt idx="155">
                  <c:v>43168</c:v>
                </c:pt>
                <c:pt idx="156">
                  <c:v>43168</c:v>
                </c:pt>
                <c:pt idx="157">
                  <c:v>43169</c:v>
                </c:pt>
                <c:pt idx="158">
                  <c:v>43169</c:v>
                </c:pt>
                <c:pt idx="159">
                  <c:v>43169</c:v>
                </c:pt>
                <c:pt idx="160">
                  <c:v>43170</c:v>
                </c:pt>
                <c:pt idx="161">
                  <c:v>43170</c:v>
                </c:pt>
                <c:pt idx="162">
                  <c:v>43171</c:v>
                </c:pt>
                <c:pt idx="163">
                  <c:v>43171</c:v>
                </c:pt>
                <c:pt idx="164">
                  <c:v>43172</c:v>
                </c:pt>
                <c:pt idx="165">
                  <c:v>43172</c:v>
                </c:pt>
                <c:pt idx="166">
                  <c:v>43173</c:v>
                </c:pt>
                <c:pt idx="167">
                  <c:v>43174</c:v>
                </c:pt>
                <c:pt idx="168">
                  <c:v>43175</c:v>
                </c:pt>
                <c:pt idx="169">
                  <c:v>43176</c:v>
                </c:pt>
                <c:pt idx="170">
                  <c:v>43177</c:v>
                </c:pt>
                <c:pt idx="171">
                  <c:v>43177</c:v>
                </c:pt>
                <c:pt idx="172">
                  <c:v>43177</c:v>
                </c:pt>
                <c:pt idx="173">
                  <c:v>43178</c:v>
                </c:pt>
                <c:pt idx="174">
                  <c:v>43178</c:v>
                </c:pt>
                <c:pt idx="175">
                  <c:v>43178</c:v>
                </c:pt>
                <c:pt idx="176">
                  <c:v>43179</c:v>
                </c:pt>
                <c:pt idx="177">
                  <c:v>43179</c:v>
                </c:pt>
                <c:pt idx="178">
                  <c:v>43180</c:v>
                </c:pt>
                <c:pt idx="179">
                  <c:v>43180</c:v>
                </c:pt>
                <c:pt idx="180">
                  <c:v>43180</c:v>
                </c:pt>
                <c:pt idx="181">
                  <c:v>43181</c:v>
                </c:pt>
                <c:pt idx="182">
                  <c:v>43181</c:v>
                </c:pt>
                <c:pt idx="183">
                  <c:v>43181</c:v>
                </c:pt>
                <c:pt idx="184">
                  <c:v>43181</c:v>
                </c:pt>
                <c:pt idx="185">
                  <c:v>43182</c:v>
                </c:pt>
                <c:pt idx="186">
                  <c:v>43182</c:v>
                </c:pt>
                <c:pt idx="187">
                  <c:v>43182</c:v>
                </c:pt>
                <c:pt idx="188">
                  <c:v>43183</c:v>
                </c:pt>
                <c:pt idx="189">
                  <c:v>43183</c:v>
                </c:pt>
                <c:pt idx="190">
                  <c:v>43183</c:v>
                </c:pt>
                <c:pt idx="191">
                  <c:v>43184</c:v>
                </c:pt>
                <c:pt idx="192">
                  <c:v>43184</c:v>
                </c:pt>
                <c:pt idx="193">
                  <c:v>43185</c:v>
                </c:pt>
                <c:pt idx="194">
                  <c:v>43185</c:v>
                </c:pt>
                <c:pt idx="195">
                  <c:v>43185</c:v>
                </c:pt>
                <c:pt idx="196">
                  <c:v>43186</c:v>
                </c:pt>
                <c:pt idx="197">
                  <c:v>43186</c:v>
                </c:pt>
                <c:pt idx="198">
                  <c:v>43186</c:v>
                </c:pt>
                <c:pt idx="199">
                  <c:v>43186</c:v>
                </c:pt>
                <c:pt idx="200">
                  <c:v>43187</c:v>
                </c:pt>
                <c:pt idx="201">
                  <c:v>43187</c:v>
                </c:pt>
                <c:pt idx="202">
                  <c:v>43187</c:v>
                </c:pt>
                <c:pt idx="203">
                  <c:v>43187</c:v>
                </c:pt>
                <c:pt idx="204">
                  <c:v>43187</c:v>
                </c:pt>
                <c:pt idx="205">
                  <c:v>43188</c:v>
                </c:pt>
                <c:pt idx="206">
                  <c:v>43188</c:v>
                </c:pt>
                <c:pt idx="207">
                  <c:v>43188</c:v>
                </c:pt>
                <c:pt idx="208">
                  <c:v>43188</c:v>
                </c:pt>
                <c:pt idx="209">
                  <c:v>43188</c:v>
                </c:pt>
                <c:pt idx="210">
                  <c:v>43189</c:v>
                </c:pt>
                <c:pt idx="211">
                  <c:v>43189</c:v>
                </c:pt>
                <c:pt idx="212">
                  <c:v>43190</c:v>
                </c:pt>
                <c:pt idx="213">
                  <c:v>43191</c:v>
                </c:pt>
                <c:pt idx="214">
                  <c:v>43191</c:v>
                </c:pt>
                <c:pt idx="215">
                  <c:v>43192</c:v>
                </c:pt>
                <c:pt idx="216">
                  <c:v>43193</c:v>
                </c:pt>
                <c:pt idx="217">
                  <c:v>43193</c:v>
                </c:pt>
                <c:pt idx="218">
                  <c:v>43193</c:v>
                </c:pt>
                <c:pt idx="219">
                  <c:v>43193</c:v>
                </c:pt>
                <c:pt idx="220">
                  <c:v>43194</c:v>
                </c:pt>
                <c:pt idx="221">
                  <c:v>43194</c:v>
                </c:pt>
                <c:pt idx="222">
                  <c:v>43194</c:v>
                </c:pt>
                <c:pt idx="223">
                  <c:v>43194</c:v>
                </c:pt>
                <c:pt idx="224">
                  <c:v>43195</c:v>
                </c:pt>
                <c:pt idx="225">
                  <c:v>43195</c:v>
                </c:pt>
                <c:pt idx="226">
                  <c:v>43195</c:v>
                </c:pt>
                <c:pt idx="227">
                  <c:v>43195</c:v>
                </c:pt>
                <c:pt idx="228">
                  <c:v>43196</c:v>
                </c:pt>
                <c:pt idx="229">
                  <c:v>43196</c:v>
                </c:pt>
                <c:pt idx="230">
                  <c:v>43196</c:v>
                </c:pt>
                <c:pt idx="231">
                  <c:v>43196</c:v>
                </c:pt>
                <c:pt idx="232">
                  <c:v>43196</c:v>
                </c:pt>
                <c:pt idx="233">
                  <c:v>43197</c:v>
                </c:pt>
                <c:pt idx="234">
                  <c:v>43198</c:v>
                </c:pt>
                <c:pt idx="235">
                  <c:v>43198</c:v>
                </c:pt>
                <c:pt idx="236">
                  <c:v>43199</c:v>
                </c:pt>
                <c:pt idx="237">
                  <c:v>43199</c:v>
                </c:pt>
                <c:pt idx="238">
                  <c:v>43199</c:v>
                </c:pt>
                <c:pt idx="239">
                  <c:v>43199</c:v>
                </c:pt>
                <c:pt idx="240">
                  <c:v>43199</c:v>
                </c:pt>
                <c:pt idx="241">
                  <c:v>43200</c:v>
                </c:pt>
                <c:pt idx="242">
                  <c:v>43200</c:v>
                </c:pt>
                <c:pt idx="243">
                  <c:v>43200</c:v>
                </c:pt>
                <c:pt idx="244">
                  <c:v>43200</c:v>
                </c:pt>
                <c:pt idx="245">
                  <c:v>43201</c:v>
                </c:pt>
                <c:pt idx="246">
                  <c:v>43201</c:v>
                </c:pt>
                <c:pt idx="247">
                  <c:v>43201</c:v>
                </c:pt>
                <c:pt idx="248">
                  <c:v>43202</c:v>
                </c:pt>
                <c:pt idx="249">
                  <c:v>43202</c:v>
                </c:pt>
                <c:pt idx="250">
                  <c:v>43202</c:v>
                </c:pt>
                <c:pt idx="251">
                  <c:v>43202</c:v>
                </c:pt>
                <c:pt idx="252">
                  <c:v>43203</c:v>
                </c:pt>
                <c:pt idx="253">
                  <c:v>43203</c:v>
                </c:pt>
                <c:pt idx="254">
                  <c:v>43203</c:v>
                </c:pt>
                <c:pt idx="255">
                  <c:v>43204</c:v>
                </c:pt>
                <c:pt idx="256">
                  <c:v>43204</c:v>
                </c:pt>
                <c:pt idx="257">
                  <c:v>43205</c:v>
                </c:pt>
                <c:pt idx="258">
                  <c:v>43206</c:v>
                </c:pt>
                <c:pt idx="259">
                  <c:v>43206</c:v>
                </c:pt>
                <c:pt idx="260">
                  <c:v>43206</c:v>
                </c:pt>
                <c:pt idx="261">
                  <c:v>43207</c:v>
                </c:pt>
                <c:pt idx="262">
                  <c:v>43207</c:v>
                </c:pt>
                <c:pt idx="263">
                  <c:v>43207</c:v>
                </c:pt>
                <c:pt idx="264">
                  <c:v>43207</c:v>
                </c:pt>
                <c:pt idx="265">
                  <c:v>43208</c:v>
                </c:pt>
                <c:pt idx="266">
                  <c:v>43208</c:v>
                </c:pt>
                <c:pt idx="267">
                  <c:v>43208</c:v>
                </c:pt>
                <c:pt idx="268">
                  <c:v>43208</c:v>
                </c:pt>
                <c:pt idx="269">
                  <c:v>43209</c:v>
                </c:pt>
                <c:pt idx="270">
                  <c:v>43209</c:v>
                </c:pt>
                <c:pt idx="271">
                  <c:v>43209</c:v>
                </c:pt>
                <c:pt idx="272">
                  <c:v>43209</c:v>
                </c:pt>
                <c:pt idx="273">
                  <c:v>43210</c:v>
                </c:pt>
                <c:pt idx="274">
                  <c:v>43210</c:v>
                </c:pt>
                <c:pt idx="275">
                  <c:v>43210</c:v>
                </c:pt>
                <c:pt idx="276">
                  <c:v>43211</c:v>
                </c:pt>
                <c:pt idx="277">
                  <c:v>43212</c:v>
                </c:pt>
                <c:pt idx="278">
                  <c:v>43212</c:v>
                </c:pt>
                <c:pt idx="279">
                  <c:v>43213</c:v>
                </c:pt>
                <c:pt idx="280">
                  <c:v>43213</c:v>
                </c:pt>
                <c:pt idx="281">
                  <c:v>43213</c:v>
                </c:pt>
                <c:pt idx="282">
                  <c:v>43214</c:v>
                </c:pt>
                <c:pt idx="283">
                  <c:v>43214</c:v>
                </c:pt>
                <c:pt idx="284">
                  <c:v>43214</c:v>
                </c:pt>
                <c:pt idx="285">
                  <c:v>43214</c:v>
                </c:pt>
                <c:pt idx="286">
                  <c:v>43215</c:v>
                </c:pt>
                <c:pt idx="287">
                  <c:v>43215</c:v>
                </c:pt>
                <c:pt idx="288">
                  <c:v>43215</c:v>
                </c:pt>
                <c:pt idx="289">
                  <c:v>43215</c:v>
                </c:pt>
                <c:pt idx="290">
                  <c:v>43216</c:v>
                </c:pt>
                <c:pt idx="291">
                  <c:v>43216</c:v>
                </c:pt>
                <c:pt idx="292">
                  <c:v>43216</c:v>
                </c:pt>
                <c:pt idx="293">
                  <c:v>43216</c:v>
                </c:pt>
                <c:pt idx="294">
                  <c:v>43217</c:v>
                </c:pt>
                <c:pt idx="295">
                  <c:v>43217</c:v>
                </c:pt>
                <c:pt idx="296">
                  <c:v>43217</c:v>
                </c:pt>
                <c:pt idx="297">
                  <c:v>43217</c:v>
                </c:pt>
                <c:pt idx="298">
                  <c:v>43218</c:v>
                </c:pt>
                <c:pt idx="299">
                  <c:v>43218</c:v>
                </c:pt>
                <c:pt idx="300">
                  <c:v>43218</c:v>
                </c:pt>
                <c:pt idx="301">
                  <c:v>43219</c:v>
                </c:pt>
                <c:pt idx="302">
                  <c:v>43219</c:v>
                </c:pt>
                <c:pt idx="303">
                  <c:v>43220</c:v>
                </c:pt>
                <c:pt idx="304">
                  <c:v>43221</c:v>
                </c:pt>
                <c:pt idx="305">
                  <c:v>43222</c:v>
                </c:pt>
                <c:pt idx="306">
                  <c:v>43222</c:v>
                </c:pt>
                <c:pt idx="307">
                  <c:v>43222</c:v>
                </c:pt>
                <c:pt idx="308">
                  <c:v>43222</c:v>
                </c:pt>
                <c:pt idx="309">
                  <c:v>43223</c:v>
                </c:pt>
                <c:pt idx="310">
                  <c:v>43223</c:v>
                </c:pt>
                <c:pt idx="311">
                  <c:v>43223</c:v>
                </c:pt>
                <c:pt idx="312">
                  <c:v>43223</c:v>
                </c:pt>
                <c:pt idx="313">
                  <c:v>43224</c:v>
                </c:pt>
                <c:pt idx="314">
                  <c:v>43224</c:v>
                </c:pt>
                <c:pt idx="315">
                  <c:v>43224</c:v>
                </c:pt>
                <c:pt idx="316">
                  <c:v>43224</c:v>
                </c:pt>
                <c:pt idx="317">
                  <c:v>43224</c:v>
                </c:pt>
                <c:pt idx="318">
                  <c:v>43225</c:v>
                </c:pt>
                <c:pt idx="319">
                  <c:v>43225</c:v>
                </c:pt>
                <c:pt idx="320">
                  <c:v>43225</c:v>
                </c:pt>
                <c:pt idx="321">
                  <c:v>43225</c:v>
                </c:pt>
                <c:pt idx="322">
                  <c:v>43226</c:v>
                </c:pt>
                <c:pt idx="323">
                  <c:v>43227</c:v>
                </c:pt>
                <c:pt idx="324">
                  <c:v>43228</c:v>
                </c:pt>
                <c:pt idx="325">
                  <c:v>43229</c:v>
                </c:pt>
                <c:pt idx="326">
                  <c:v>43229</c:v>
                </c:pt>
                <c:pt idx="327">
                  <c:v>43229</c:v>
                </c:pt>
                <c:pt idx="328">
                  <c:v>43229</c:v>
                </c:pt>
                <c:pt idx="329">
                  <c:v>43229</c:v>
                </c:pt>
                <c:pt idx="330">
                  <c:v>43230</c:v>
                </c:pt>
                <c:pt idx="331">
                  <c:v>43230</c:v>
                </c:pt>
                <c:pt idx="332">
                  <c:v>43230</c:v>
                </c:pt>
                <c:pt idx="333">
                  <c:v>43230</c:v>
                </c:pt>
                <c:pt idx="334">
                  <c:v>43231</c:v>
                </c:pt>
                <c:pt idx="335">
                  <c:v>43231</c:v>
                </c:pt>
                <c:pt idx="336">
                  <c:v>43231</c:v>
                </c:pt>
                <c:pt idx="337">
                  <c:v>43231</c:v>
                </c:pt>
                <c:pt idx="338">
                  <c:v>43231</c:v>
                </c:pt>
                <c:pt idx="339">
                  <c:v>43232</c:v>
                </c:pt>
                <c:pt idx="340">
                  <c:v>43232</c:v>
                </c:pt>
                <c:pt idx="341">
                  <c:v>43232</c:v>
                </c:pt>
                <c:pt idx="342">
                  <c:v>43233</c:v>
                </c:pt>
                <c:pt idx="343">
                  <c:v>43233</c:v>
                </c:pt>
                <c:pt idx="344">
                  <c:v>43234</c:v>
                </c:pt>
                <c:pt idx="345">
                  <c:v>43234</c:v>
                </c:pt>
                <c:pt idx="346">
                  <c:v>43234</c:v>
                </c:pt>
                <c:pt idx="347">
                  <c:v>43234</c:v>
                </c:pt>
                <c:pt idx="348">
                  <c:v>43235</c:v>
                </c:pt>
                <c:pt idx="349">
                  <c:v>43235</c:v>
                </c:pt>
                <c:pt idx="350">
                  <c:v>43235</c:v>
                </c:pt>
                <c:pt idx="351">
                  <c:v>43235</c:v>
                </c:pt>
                <c:pt idx="352">
                  <c:v>43236</c:v>
                </c:pt>
                <c:pt idx="353">
                  <c:v>43236</c:v>
                </c:pt>
                <c:pt idx="354">
                  <c:v>43236</c:v>
                </c:pt>
                <c:pt idx="355">
                  <c:v>43236</c:v>
                </c:pt>
                <c:pt idx="356">
                  <c:v>43236</c:v>
                </c:pt>
                <c:pt idx="357">
                  <c:v>43237</c:v>
                </c:pt>
                <c:pt idx="358">
                  <c:v>43237</c:v>
                </c:pt>
                <c:pt idx="359">
                  <c:v>43237</c:v>
                </c:pt>
                <c:pt idx="360">
                  <c:v>43237</c:v>
                </c:pt>
                <c:pt idx="361">
                  <c:v>43238</c:v>
                </c:pt>
                <c:pt idx="362">
                  <c:v>43238</c:v>
                </c:pt>
                <c:pt idx="363">
                  <c:v>43238</c:v>
                </c:pt>
                <c:pt idx="364">
                  <c:v>43238</c:v>
                </c:pt>
                <c:pt idx="365">
                  <c:v>43239</c:v>
                </c:pt>
                <c:pt idx="366">
                  <c:v>43239</c:v>
                </c:pt>
                <c:pt idx="367">
                  <c:v>43239</c:v>
                </c:pt>
                <c:pt idx="368">
                  <c:v>43240</c:v>
                </c:pt>
                <c:pt idx="369">
                  <c:v>43240</c:v>
                </c:pt>
                <c:pt idx="370">
                  <c:v>43241</c:v>
                </c:pt>
                <c:pt idx="371">
                  <c:v>43241</c:v>
                </c:pt>
                <c:pt idx="372">
                  <c:v>43241</c:v>
                </c:pt>
                <c:pt idx="373">
                  <c:v>43241</c:v>
                </c:pt>
                <c:pt idx="374">
                  <c:v>43242</c:v>
                </c:pt>
                <c:pt idx="375">
                  <c:v>43242</c:v>
                </c:pt>
                <c:pt idx="376">
                  <c:v>43242</c:v>
                </c:pt>
                <c:pt idx="377">
                  <c:v>43242</c:v>
                </c:pt>
                <c:pt idx="378">
                  <c:v>43243</c:v>
                </c:pt>
                <c:pt idx="379">
                  <c:v>43243</c:v>
                </c:pt>
                <c:pt idx="380">
                  <c:v>43243</c:v>
                </c:pt>
                <c:pt idx="381">
                  <c:v>43243</c:v>
                </c:pt>
                <c:pt idx="382">
                  <c:v>43244</c:v>
                </c:pt>
                <c:pt idx="383">
                  <c:v>43244</c:v>
                </c:pt>
                <c:pt idx="384">
                  <c:v>43244</c:v>
                </c:pt>
                <c:pt idx="385">
                  <c:v>43244</c:v>
                </c:pt>
                <c:pt idx="386">
                  <c:v>43245</c:v>
                </c:pt>
                <c:pt idx="387">
                  <c:v>43245</c:v>
                </c:pt>
                <c:pt idx="388">
                  <c:v>43245</c:v>
                </c:pt>
                <c:pt idx="389">
                  <c:v>43245</c:v>
                </c:pt>
                <c:pt idx="390">
                  <c:v>43246</c:v>
                </c:pt>
                <c:pt idx="391">
                  <c:v>43246</c:v>
                </c:pt>
                <c:pt idx="392">
                  <c:v>43247</c:v>
                </c:pt>
                <c:pt idx="393">
                  <c:v>43247</c:v>
                </c:pt>
                <c:pt idx="394">
                  <c:v>43248</c:v>
                </c:pt>
                <c:pt idx="395">
                  <c:v>43248</c:v>
                </c:pt>
                <c:pt idx="396">
                  <c:v>43248</c:v>
                </c:pt>
                <c:pt idx="397">
                  <c:v>43249</c:v>
                </c:pt>
                <c:pt idx="398">
                  <c:v>43249</c:v>
                </c:pt>
                <c:pt idx="399">
                  <c:v>43249</c:v>
                </c:pt>
                <c:pt idx="400">
                  <c:v>43249</c:v>
                </c:pt>
                <c:pt idx="401">
                  <c:v>43250</c:v>
                </c:pt>
                <c:pt idx="402">
                  <c:v>43250</c:v>
                </c:pt>
                <c:pt idx="403">
                  <c:v>43250</c:v>
                </c:pt>
                <c:pt idx="404">
                  <c:v>43250</c:v>
                </c:pt>
                <c:pt idx="405">
                  <c:v>43251</c:v>
                </c:pt>
                <c:pt idx="406">
                  <c:v>43251</c:v>
                </c:pt>
                <c:pt idx="407">
                  <c:v>43251</c:v>
                </c:pt>
                <c:pt idx="408">
                  <c:v>43251</c:v>
                </c:pt>
                <c:pt idx="409">
                  <c:v>43252</c:v>
                </c:pt>
                <c:pt idx="410">
                  <c:v>43252</c:v>
                </c:pt>
                <c:pt idx="411">
                  <c:v>43252</c:v>
                </c:pt>
                <c:pt idx="412">
                  <c:v>43253</c:v>
                </c:pt>
                <c:pt idx="413">
                  <c:v>43253</c:v>
                </c:pt>
                <c:pt idx="414">
                  <c:v>43253</c:v>
                </c:pt>
                <c:pt idx="415">
                  <c:v>43253</c:v>
                </c:pt>
                <c:pt idx="416">
                  <c:v>43254</c:v>
                </c:pt>
                <c:pt idx="417">
                  <c:v>43254</c:v>
                </c:pt>
                <c:pt idx="418">
                  <c:v>43255</c:v>
                </c:pt>
                <c:pt idx="419">
                  <c:v>43255</c:v>
                </c:pt>
                <c:pt idx="420">
                  <c:v>43255</c:v>
                </c:pt>
                <c:pt idx="421">
                  <c:v>43255</c:v>
                </c:pt>
                <c:pt idx="422">
                  <c:v>43256</c:v>
                </c:pt>
                <c:pt idx="423">
                  <c:v>43256</c:v>
                </c:pt>
                <c:pt idx="424">
                  <c:v>43256</c:v>
                </c:pt>
                <c:pt idx="425">
                  <c:v>43256</c:v>
                </c:pt>
                <c:pt idx="426">
                  <c:v>43256</c:v>
                </c:pt>
                <c:pt idx="427">
                  <c:v>43257</c:v>
                </c:pt>
                <c:pt idx="428">
                  <c:v>43257</c:v>
                </c:pt>
                <c:pt idx="429">
                  <c:v>43257</c:v>
                </c:pt>
                <c:pt idx="430">
                  <c:v>43257</c:v>
                </c:pt>
                <c:pt idx="431">
                  <c:v>43258</c:v>
                </c:pt>
                <c:pt idx="432">
                  <c:v>43258</c:v>
                </c:pt>
                <c:pt idx="433">
                  <c:v>43258</c:v>
                </c:pt>
                <c:pt idx="434">
                  <c:v>43258</c:v>
                </c:pt>
                <c:pt idx="435">
                  <c:v>43258</c:v>
                </c:pt>
                <c:pt idx="436">
                  <c:v>43259</c:v>
                </c:pt>
                <c:pt idx="437">
                  <c:v>43259</c:v>
                </c:pt>
                <c:pt idx="438">
                  <c:v>43259</c:v>
                </c:pt>
                <c:pt idx="439">
                  <c:v>43259</c:v>
                </c:pt>
                <c:pt idx="440">
                  <c:v>43259</c:v>
                </c:pt>
                <c:pt idx="441">
                  <c:v>43260</c:v>
                </c:pt>
                <c:pt idx="442">
                  <c:v>43260</c:v>
                </c:pt>
                <c:pt idx="443">
                  <c:v>43260</c:v>
                </c:pt>
                <c:pt idx="444">
                  <c:v>43260</c:v>
                </c:pt>
                <c:pt idx="445">
                  <c:v>43261</c:v>
                </c:pt>
                <c:pt idx="446">
                  <c:v>43261</c:v>
                </c:pt>
                <c:pt idx="447">
                  <c:v>43262</c:v>
                </c:pt>
                <c:pt idx="448">
                  <c:v>43262</c:v>
                </c:pt>
                <c:pt idx="449">
                  <c:v>43262</c:v>
                </c:pt>
                <c:pt idx="450">
                  <c:v>43263</c:v>
                </c:pt>
                <c:pt idx="451">
                  <c:v>43263</c:v>
                </c:pt>
                <c:pt idx="452">
                  <c:v>43263</c:v>
                </c:pt>
                <c:pt idx="453">
                  <c:v>43263</c:v>
                </c:pt>
                <c:pt idx="454">
                  <c:v>43264</c:v>
                </c:pt>
                <c:pt idx="455">
                  <c:v>43264</c:v>
                </c:pt>
                <c:pt idx="456">
                  <c:v>43264</c:v>
                </c:pt>
                <c:pt idx="457">
                  <c:v>43264</c:v>
                </c:pt>
                <c:pt idx="458">
                  <c:v>43265</c:v>
                </c:pt>
                <c:pt idx="459">
                  <c:v>43265</c:v>
                </c:pt>
                <c:pt idx="460">
                  <c:v>43265</c:v>
                </c:pt>
                <c:pt idx="461">
                  <c:v>43265</c:v>
                </c:pt>
                <c:pt idx="462">
                  <c:v>43266</c:v>
                </c:pt>
                <c:pt idx="463">
                  <c:v>43266</c:v>
                </c:pt>
                <c:pt idx="464">
                  <c:v>43266</c:v>
                </c:pt>
                <c:pt idx="465">
                  <c:v>43267</c:v>
                </c:pt>
                <c:pt idx="466">
                  <c:v>43268</c:v>
                </c:pt>
                <c:pt idx="467">
                  <c:v>43269</c:v>
                </c:pt>
                <c:pt idx="468">
                  <c:v>43269</c:v>
                </c:pt>
                <c:pt idx="469">
                  <c:v>43269</c:v>
                </c:pt>
                <c:pt idx="470">
                  <c:v>43270</c:v>
                </c:pt>
                <c:pt idx="471">
                  <c:v>43270</c:v>
                </c:pt>
                <c:pt idx="472">
                  <c:v>43270</c:v>
                </c:pt>
                <c:pt idx="473">
                  <c:v>43270</c:v>
                </c:pt>
                <c:pt idx="474">
                  <c:v>43271</c:v>
                </c:pt>
                <c:pt idx="475">
                  <c:v>43271</c:v>
                </c:pt>
                <c:pt idx="476">
                  <c:v>43271</c:v>
                </c:pt>
                <c:pt idx="477">
                  <c:v>43272</c:v>
                </c:pt>
                <c:pt idx="478">
                  <c:v>43272</c:v>
                </c:pt>
                <c:pt idx="479">
                  <c:v>43272</c:v>
                </c:pt>
                <c:pt idx="480">
                  <c:v>43273</c:v>
                </c:pt>
                <c:pt idx="481">
                  <c:v>43273</c:v>
                </c:pt>
                <c:pt idx="482">
                  <c:v>43273</c:v>
                </c:pt>
                <c:pt idx="483">
                  <c:v>43274</c:v>
                </c:pt>
                <c:pt idx="484">
                  <c:v>43275</c:v>
                </c:pt>
                <c:pt idx="485">
                  <c:v>43275</c:v>
                </c:pt>
                <c:pt idx="486">
                  <c:v>43276</c:v>
                </c:pt>
                <c:pt idx="487">
                  <c:v>43276</c:v>
                </c:pt>
                <c:pt idx="488">
                  <c:v>43276</c:v>
                </c:pt>
                <c:pt idx="489">
                  <c:v>43277</c:v>
                </c:pt>
                <c:pt idx="490">
                  <c:v>43277</c:v>
                </c:pt>
                <c:pt idx="491">
                  <c:v>43277</c:v>
                </c:pt>
                <c:pt idx="492">
                  <c:v>43278</c:v>
                </c:pt>
                <c:pt idx="493">
                  <c:v>43278</c:v>
                </c:pt>
                <c:pt idx="494">
                  <c:v>43278</c:v>
                </c:pt>
                <c:pt idx="495">
                  <c:v>43279</c:v>
                </c:pt>
                <c:pt idx="496">
                  <c:v>43280</c:v>
                </c:pt>
                <c:pt idx="497">
                  <c:v>43280</c:v>
                </c:pt>
                <c:pt idx="498">
                  <c:v>43281</c:v>
                </c:pt>
                <c:pt idx="499">
                  <c:v>43282</c:v>
                </c:pt>
                <c:pt idx="500">
                  <c:v>43282</c:v>
                </c:pt>
                <c:pt idx="501">
                  <c:v>43283</c:v>
                </c:pt>
                <c:pt idx="502">
                  <c:v>43283</c:v>
                </c:pt>
                <c:pt idx="503">
                  <c:v>43283</c:v>
                </c:pt>
                <c:pt idx="504">
                  <c:v>43284</c:v>
                </c:pt>
                <c:pt idx="505">
                  <c:v>43284</c:v>
                </c:pt>
                <c:pt idx="506">
                  <c:v>43284</c:v>
                </c:pt>
                <c:pt idx="507">
                  <c:v>43285</c:v>
                </c:pt>
                <c:pt idx="508">
                  <c:v>43285</c:v>
                </c:pt>
                <c:pt idx="509">
                  <c:v>43286</c:v>
                </c:pt>
                <c:pt idx="510">
                  <c:v>43287</c:v>
                </c:pt>
                <c:pt idx="511">
                  <c:v>43288</c:v>
                </c:pt>
                <c:pt idx="512">
                  <c:v>43289</c:v>
                </c:pt>
                <c:pt idx="513">
                  <c:v>43289</c:v>
                </c:pt>
                <c:pt idx="514">
                  <c:v>43289</c:v>
                </c:pt>
                <c:pt idx="515">
                  <c:v>43290</c:v>
                </c:pt>
                <c:pt idx="516">
                  <c:v>43290</c:v>
                </c:pt>
                <c:pt idx="517">
                  <c:v>43290</c:v>
                </c:pt>
                <c:pt idx="518">
                  <c:v>43291</c:v>
                </c:pt>
                <c:pt idx="519">
                  <c:v>43291</c:v>
                </c:pt>
                <c:pt idx="520">
                  <c:v>43291</c:v>
                </c:pt>
                <c:pt idx="521">
                  <c:v>43291</c:v>
                </c:pt>
                <c:pt idx="522">
                  <c:v>43292</c:v>
                </c:pt>
                <c:pt idx="523">
                  <c:v>43292</c:v>
                </c:pt>
                <c:pt idx="524">
                  <c:v>43293</c:v>
                </c:pt>
                <c:pt idx="525">
                  <c:v>43293</c:v>
                </c:pt>
                <c:pt idx="526">
                  <c:v>43293</c:v>
                </c:pt>
                <c:pt idx="527">
                  <c:v>43293</c:v>
                </c:pt>
                <c:pt idx="528">
                  <c:v>43294</c:v>
                </c:pt>
                <c:pt idx="529">
                  <c:v>43294</c:v>
                </c:pt>
                <c:pt idx="530">
                  <c:v>43294</c:v>
                </c:pt>
                <c:pt idx="531">
                  <c:v>43295</c:v>
                </c:pt>
                <c:pt idx="532">
                  <c:v>43296</c:v>
                </c:pt>
                <c:pt idx="533">
                  <c:v>43296</c:v>
                </c:pt>
                <c:pt idx="534">
                  <c:v>43297</c:v>
                </c:pt>
                <c:pt idx="535">
                  <c:v>43297</c:v>
                </c:pt>
                <c:pt idx="536">
                  <c:v>43297</c:v>
                </c:pt>
                <c:pt idx="537">
                  <c:v>43298</c:v>
                </c:pt>
                <c:pt idx="538">
                  <c:v>43298</c:v>
                </c:pt>
                <c:pt idx="539">
                  <c:v>43298</c:v>
                </c:pt>
                <c:pt idx="540">
                  <c:v>43298</c:v>
                </c:pt>
                <c:pt idx="541">
                  <c:v>43299</c:v>
                </c:pt>
                <c:pt idx="542">
                  <c:v>43299</c:v>
                </c:pt>
                <c:pt idx="543">
                  <c:v>43299</c:v>
                </c:pt>
                <c:pt idx="544">
                  <c:v>43300</c:v>
                </c:pt>
                <c:pt idx="545">
                  <c:v>43300</c:v>
                </c:pt>
                <c:pt idx="546">
                  <c:v>43300</c:v>
                </c:pt>
                <c:pt idx="547">
                  <c:v>43300</c:v>
                </c:pt>
                <c:pt idx="548">
                  <c:v>43301</c:v>
                </c:pt>
                <c:pt idx="549">
                  <c:v>43302</c:v>
                </c:pt>
                <c:pt idx="550">
                  <c:v>43303</c:v>
                </c:pt>
                <c:pt idx="551">
                  <c:v>43304</c:v>
                </c:pt>
                <c:pt idx="552">
                  <c:v>43304</c:v>
                </c:pt>
                <c:pt idx="553">
                  <c:v>43304</c:v>
                </c:pt>
                <c:pt idx="554">
                  <c:v>43304</c:v>
                </c:pt>
                <c:pt idx="555">
                  <c:v>43305</c:v>
                </c:pt>
                <c:pt idx="556">
                  <c:v>43305</c:v>
                </c:pt>
                <c:pt idx="557">
                  <c:v>43305</c:v>
                </c:pt>
                <c:pt idx="558">
                  <c:v>43306</c:v>
                </c:pt>
                <c:pt idx="559">
                  <c:v>43306</c:v>
                </c:pt>
                <c:pt idx="560">
                  <c:v>43306</c:v>
                </c:pt>
                <c:pt idx="561">
                  <c:v>43306</c:v>
                </c:pt>
                <c:pt idx="562">
                  <c:v>43307</c:v>
                </c:pt>
                <c:pt idx="563">
                  <c:v>43307</c:v>
                </c:pt>
                <c:pt idx="564">
                  <c:v>43307</c:v>
                </c:pt>
                <c:pt idx="565">
                  <c:v>43307</c:v>
                </c:pt>
                <c:pt idx="566">
                  <c:v>43308</c:v>
                </c:pt>
                <c:pt idx="567">
                  <c:v>43308</c:v>
                </c:pt>
                <c:pt idx="568">
                  <c:v>43308</c:v>
                </c:pt>
                <c:pt idx="569">
                  <c:v>43309</c:v>
                </c:pt>
                <c:pt idx="570">
                  <c:v>43309</c:v>
                </c:pt>
                <c:pt idx="571">
                  <c:v>43309</c:v>
                </c:pt>
                <c:pt idx="572">
                  <c:v>43309</c:v>
                </c:pt>
                <c:pt idx="573">
                  <c:v>43309</c:v>
                </c:pt>
                <c:pt idx="574">
                  <c:v>43310</c:v>
                </c:pt>
                <c:pt idx="575">
                  <c:v>43310</c:v>
                </c:pt>
                <c:pt idx="576">
                  <c:v>43310</c:v>
                </c:pt>
                <c:pt idx="577">
                  <c:v>43311</c:v>
                </c:pt>
                <c:pt idx="578">
                  <c:v>43311</c:v>
                </c:pt>
                <c:pt idx="579">
                  <c:v>43311</c:v>
                </c:pt>
                <c:pt idx="580">
                  <c:v>43311</c:v>
                </c:pt>
                <c:pt idx="581">
                  <c:v>43312</c:v>
                </c:pt>
                <c:pt idx="582">
                  <c:v>43312</c:v>
                </c:pt>
                <c:pt idx="583">
                  <c:v>43312</c:v>
                </c:pt>
                <c:pt idx="584">
                  <c:v>43312</c:v>
                </c:pt>
                <c:pt idx="585">
                  <c:v>43313</c:v>
                </c:pt>
                <c:pt idx="586">
                  <c:v>43313</c:v>
                </c:pt>
                <c:pt idx="587">
                  <c:v>43313</c:v>
                </c:pt>
                <c:pt idx="588">
                  <c:v>43314</c:v>
                </c:pt>
                <c:pt idx="589">
                  <c:v>43314</c:v>
                </c:pt>
                <c:pt idx="590">
                  <c:v>43314</c:v>
                </c:pt>
                <c:pt idx="591">
                  <c:v>43314</c:v>
                </c:pt>
                <c:pt idx="592">
                  <c:v>43314</c:v>
                </c:pt>
                <c:pt idx="593">
                  <c:v>43315</c:v>
                </c:pt>
                <c:pt idx="594">
                  <c:v>43315</c:v>
                </c:pt>
                <c:pt idx="595">
                  <c:v>43315</c:v>
                </c:pt>
                <c:pt idx="596">
                  <c:v>43316</c:v>
                </c:pt>
                <c:pt idx="597">
                  <c:v>43316</c:v>
                </c:pt>
                <c:pt idx="598">
                  <c:v>43316</c:v>
                </c:pt>
                <c:pt idx="599">
                  <c:v>43317</c:v>
                </c:pt>
                <c:pt idx="600">
                  <c:v>43317</c:v>
                </c:pt>
                <c:pt idx="601">
                  <c:v>43318</c:v>
                </c:pt>
                <c:pt idx="602">
                  <c:v>43318</c:v>
                </c:pt>
                <c:pt idx="603">
                  <c:v>43318</c:v>
                </c:pt>
                <c:pt idx="604">
                  <c:v>43319</c:v>
                </c:pt>
                <c:pt idx="605">
                  <c:v>43319</c:v>
                </c:pt>
                <c:pt idx="606">
                  <c:v>43319</c:v>
                </c:pt>
                <c:pt idx="607">
                  <c:v>43320</c:v>
                </c:pt>
                <c:pt idx="608">
                  <c:v>43320</c:v>
                </c:pt>
                <c:pt idx="609">
                  <c:v>43320</c:v>
                </c:pt>
                <c:pt idx="610">
                  <c:v>43320</c:v>
                </c:pt>
                <c:pt idx="611">
                  <c:v>43321</c:v>
                </c:pt>
                <c:pt idx="612">
                  <c:v>43321</c:v>
                </c:pt>
                <c:pt idx="613">
                  <c:v>43321</c:v>
                </c:pt>
                <c:pt idx="614">
                  <c:v>43321</c:v>
                </c:pt>
                <c:pt idx="615">
                  <c:v>43321</c:v>
                </c:pt>
                <c:pt idx="616">
                  <c:v>43322</c:v>
                </c:pt>
                <c:pt idx="617">
                  <c:v>43322</c:v>
                </c:pt>
                <c:pt idx="618">
                  <c:v>43322</c:v>
                </c:pt>
                <c:pt idx="619">
                  <c:v>43322</c:v>
                </c:pt>
                <c:pt idx="620">
                  <c:v>43323</c:v>
                </c:pt>
                <c:pt idx="621">
                  <c:v>43323</c:v>
                </c:pt>
                <c:pt idx="622">
                  <c:v>43323</c:v>
                </c:pt>
                <c:pt idx="623">
                  <c:v>43324</c:v>
                </c:pt>
                <c:pt idx="624">
                  <c:v>43325</c:v>
                </c:pt>
                <c:pt idx="625">
                  <c:v>43325</c:v>
                </c:pt>
                <c:pt idx="626">
                  <c:v>43325</c:v>
                </c:pt>
                <c:pt idx="627">
                  <c:v>43325</c:v>
                </c:pt>
                <c:pt idx="628">
                  <c:v>43326</c:v>
                </c:pt>
                <c:pt idx="629">
                  <c:v>43326</c:v>
                </c:pt>
                <c:pt idx="630">
                  <c:v>43326</c:v>
                </c:pt>
                <c:pt idx="631">
                  <c:v>43327</c:v>
                </c:pt>
                <c:pt idx="632">
                  <c:v>43327</c:v>
                </c:pt>
                <c:pt idx="633">
                  <c:v>43327</c:v>
                </c:pt>
                <c:pt idx="634">
                  <c:v>43328</c:v>
                </c:pt>
                <c:pt idx="635">
                  <c:v>43328</c:v>
                </c:pt>
                <c:pt idx="636">
                  <c:v>43328</c:v>
                </c:pt>
                <c:pt idx="637">
                  <c:v>43328</c:v>
                </c:pt>
                <c:pt idx="638">
                  <c:v>43329</c:v>
                </c:pt>
                <c:pt idx="639">
                  <c:v>43329</c:v>
                </c:pt>
                <c:pt idx="640">
                  <c:v>43329</c:v>
                </c:pt>
                <c:pt idx="641">
                  <c:v>43329</c:v>
                </c:pt>
                <c:pt idx="642">
                  <c:v>43330</c:v>
                </c:pt>
                <c:pt idx="643">
                  <c:v>43330</c:v>
                </c:pt>
                <c:pt idx="644">
                  <c:v>43331</c:v>
                </c:pt>
                <c:pt idx="645">
                  <c:v>43331</c:v>
                </c:pt>
                <c:pt idx="646">
                  <c:v>43332</c:v>
                </c:pt>
                <c:pt idx="647">
                  <c:v>43332</c:v>
                </c:pt>
                <c:pt idx="648">
                  <c:v>43332</c:v>
                </c:pt>
                <c:pt idx="649">
                  <c:v>43333</c:v>
                </c:pt>
                <c:pt idx="650">
                  <c:v>43333</c:v>
                </c:pt>
                <c:pt idx="651">
                  <c:v>43333</c:v>
                </c:pt>
                <c:pt idx="652">
                  <c:v>43333</c:v>
                </c:pt>
                <c:pt idx="653">
                  <c:v>43334</c:v>
                </c:pt>
                <c:pt idx="654">
                  <c:v>43334</c:v>
                </c:pt>
                <c:pt idx="655">
                  <c:v>43334</c:v>
                </c:pt>
                <c:pt idx="656">
                  <c:v>43334</c:v>
                </c:pt>
                <c:pt idx="657">
                  <c:v>43335</c:v>
                </c:pt>
                <c:pt idx="658">
                  <c:v>43335</c:v>
                </c:pt>
                <c:pt idx="659">
                  <c:v>43335</c:v>
                </c:pt>
                <c:pt idx="660">
                  <c:v>43335</c:v>
                </c:pt>
                <c:pt idx="661">
                  <c:v>43336</c:v>
                </c:pt>
                <c:pt idx="662">
                  <c:v>43336</c:v>
                </c:pt>
                <c:pt idx="663">
                  <c:v>43336</c:v>
                </c:pt>
                <c:pt idx="664">
                  <c:v>43337</c:v>
                </c:pt>
                <c:pt idx="665">
                  <c:v>43338</c:v>
                </c:pt>
                <c:pt idx="666">
                  <c:v>43338</c:v>
                </c:pt>
                <c:pt idx="667">
                  <c:v>43339</c:v>
                </c:pt>
                <c:pt idx="668">
                  <c:v>43339</c:v>
                </c:pt>
                <c:pt idx="669">
                  <c:v>43339</c:v>
                </c:pt>
                <c:pt idx="670">
                  <c:v>43340</c:v>
                </c:pt>
                <c:pt idx="671">
                  <c:v>43340</c:v>
                </c:pt>
                <c:pt idx="672">
                  <c:v>43340</c:v>
                </c:pt>
                <c:pt idx="673">
                  <c:v>43341</c:v>
                </c:pt>
                <c:pt idx="674">
                  <c:v>43341</c:v>
                </c:pt>
                <c:pt idx="675">
                  <c:v>43341</c:v>
                </c:pt>
                <c:pt idx="676">
                  <c:v>43341</c:v>
                </c:pt>
                <c:pt idx="677">
                  <c:v>43342</c:v>
                </c:pt>
                <c:pt idx="678">
                  <c:v>43342</c:v>
                </c:pt>
                <c:pt idx="679">
                  <c:v>43342</c:v>
                </c:pt>
                <c:pt idx="680">
                  <c:v>43343</c:v>
                </c:pt>
                <c:pt idx="681">
                  <c:v>43343</c:v>
                </c:pt>
                <c:pt idx="682">
                  <c:v>43344</c:v>
                </c:pt>
                <c:pt idx="683">
                  <c:v>43345</c:v>
                </c:pt>
                <c:pt idx="684">
                  <c:v>43346</c:v>
                </c:pt>
                <c:pt idx="685">
                  <c:v>43346</c:v>
                </c:pt>
                <c:pt idx="686">
                  <c:v>43346</c:v>
                </c:pt>
                <c:pt idx="687">
                  <c:v>43346</c:v>
                </c:pt>
                <c:pt idx="688">
                  <c:v>43347</c:v>
                </c:pt>
                <c:pt idx="689">
                  <c:v>43347</c:v>
                </c:pt>
                <c:pt idx="690">
                  <c:v>43347</c:v>
                </c:pt>
                <c:pt idx="691">
                  <c:v>43347</c:v>
                </c:pt>
                <c:pt idx="692">
                  <c:v>43348</c:v>
                </c:pt>
                <c:pt idx="693">
                  <c:v>43348</c:v>
                </c:pt>
                <c:pt idx="694">
                  <c:v>43348</c:v>
                </c:pt>
                <c:pt idx="695">
                  <c:v>43349</c:v>
                </c:pt>
                <c:pt idx="696">
                  <c:v>43349</c:v>
                </c:pt>
                <c:pt idx="697">
                  <c:v>43349</c:v>
                </c:pt>
                <c:pt idx="698">
                  <c:v>43349</c:v>
                </c:pt>
                <c:pt idx="699">
                  <c:v>43350</c:v>
                </c:pt>
                <c:pt idx="700">
                  <c:v>43350</c:v>
                </c:pt>
                <c:pt idx="701">
                  <c:v>43350</c:v>
                </c:pt>
                <c:pt idx="702">
                  <c:v>43351</c:v>
                </c:pt>
                <c:pt idx="703">
                  <c:v>43351</c:v>
                </c:pt>
                <c:pt idx="704">
                  <c:v>43352</c:v>
                </c:pt>
                <c:pt idx="705">
                  <c:v>43352</c:v>
                </c:pt>
                <c:pt idx="706">
                  <c:v>43353</c:v>
                </c:pt>
                <c:pt idx="707">
                  <c:v>43353</c:v>
                </c:pt>
                <c:pt idx="708">
                  <c:v>43353</c:v>
                </c:pt>
                <c:pt idx="709">
                  <c:v>43353</c:v>
                </c:pt>
                <c:pt idx="710">
                  <c:v>43354</c:v>
                </c:pt>
                <c:pt idx="711">
                  <c:v>43354</c:v>
                </c:pt>
                <c:pt idx="712">
                  <c:v>43354</c:v>
                </c:pt>
                <c:pt idx="713">
                  <c:v>43354</c:v>
                </c:pt>
                <c:pt idx="714">
                  <c:v>43355</c:v>
                </c:pt>
                <c:pt idx="715">
                  <c:v>43355</c:v>
                </c:pt>
                <c:pt idx="716">
                  <c:v>43355</c:v>
                </c:pt>
                <c:pt idx="717">
                  <c:v>43355</c:v>
                </c:pt>
                <c:pt idx="718">
                  <c:v>43356</c:v>
                </c:pt>
                <c:pt idx="719">
                  <c:v>43356</c:v>
                </c:pt>
                <c:pt idx="720">
                  <c:v>43356</c:v>
                </c:pt>
                <c:pt idx="721">
                  <c:v>43356</c:v>
                </c:pt>
                <c:pt idx="722">
                  <c:v>43357</c:v>
                </c:pt>
                <c:pt idx="723">
                  <c:v>43357</c:v>
                </c:pt>
                <c:pt idx="724">
                  <c:v>43357</c:v>
                </c:pt>
                <c:pt idx="725">
                  <c:v>43357</c:v>
                </c:pt>
                <c:pt idx="726">
                  <c:v>43358</c:v>
                </c:pt>
                <c:pt idx="727">
                  <c:v>43358</c:v>
                </c:pt>
                <c:pt idx="728">
                  <c:v>43359</c:v>
                </c:pt>
                <c:pt idx="729">
                  <c:v>43360</c:v>
                </c:pt>
                <c:pt idx="730">
                  <c:v>43360</c:v>
                </c:pt>
                <c:pt idx="731">
                  <c:v>43360</c:v>
                </c:pt>
                <c:pt idx="732">
                  <c:v>43361</c:v>
                </c:pt>
                <c:pt idx="733">
                  <c:v>43361</c:v>
                </c:pt>
                <c:pt idx="734">
                  <c:v>43361</c:v>
                </c:pt>
                <c:pt idx="735">
                  <c:v>43361</c:v>
                </c:pt>
                <c:pt idx="736">
                  <c:v>43362</c:v>
                </c:pt>
                <c:pt idx="737">
                  <c:v>43362</c:v>
                </c:pt>
                <c:pt idx="738">
                  <c:v>43362</c:v>
                </c:pt>
                <c:pt idx="739">
                  <c:v>43362</c:v>
                </c:pt>
                <c:pt idx="740">
                  <c:v>43363</c:v>
                </c:pt>
                <c:pt idx="741">
                  <c:v>43363</c:v>
                </c:pt>
                <c:pt idx="742">
                  <c:v>43363</c:v>
                </c:pt>
                <c:pt idx="743">
                  <c:v>43363</c:v>
                </c:pt>
                <c:pt idx="744">
                  <c:v>43364</c:v>
                </c:pt>
                <c:pt idx="745">
                  <c:v>43364</c:v>
                </c:pt>
                <c:pt idx="746">
                  <c:v>43364</c:v>
                </c:pt>
                <c:pt idx="747">
                  <c:v>43364</c:v>
                </c:pt>
                <c:pt idx="748">
                  <c:v>43365</c:v>
                </c:pt>
                <c:pt idx="749">
                  <c:v>43366</c:v>
                </c:pt>
                <c:pt idx="750">
                  <c:v>43367</c:v>
                </c:pt>
                <c:pt idx="751">
                  <c:v>43367</c:v>
                </c:pt>
                <c:pt idx="752">
                  <c:v>43367</c:v>
                </c:pt>
                <c:pt idx="753">
                  <c:v>43367</c:v>
                </c:pt>
                <c:pt idx="754">
                  <c:v>43368</c:v>
                </c:pt>
                <c:pt idx="755">
                  <c:v>43368</c:v>
                </c:pt>
                <c:pt idx="756">
                  <c:v>43368</c:v>
                </c:pt>
                <c:pt idx="757">
                  <c:v>43368</c:v>
                </c:pt>
                <c:pt idx="758">
                  <c:v>43369</c:v>
                </c:pt>
                <c:pt idx="759">
                  <c:v>43369</c:v>
                </c:pt>
                <c:pt idx="760">
                  <c:v>43369</c:v>
                </c:pt>
                <c:pt idx="761">
                  <c:v>43369</c:v>
                </c:pt>
                <c:pt idx="762">
                  <c:v>43370</c:v>
                </c:pt>
                <c:pt idx="763">
                  <c:v>43370</c:v>
                </c:pt>
                <c:pt idx="764">
                  <c:v>43370</c:v>
                </c:pt>
                <c:pt idx="765">
                  <c:v>43370</c:v>
                </c:pt>
                <c:pt idx="766">
                  <c:v>43370</c:v>
                </c:pt>
                <c:pt idx="767">
                  <c:v>43371</c:v>
                </c:pt>
                <c:pt idx="768">
                  <c:v>43372</c:v>
                </c:pt>
                <c:pt idx="769">
                  <c:v>43373</c:v>
                </c:pt>
                <c:pt idx="770">
                  <c:v>43373</c:v>
                </c:pt>
                <c:pt idx="771">
                  <c:v>43374</c:v>
                </c:pt>
                <c:pt idx="772">
                  <c:v>43374</c:v>
                </c:pt>
                <c:pt idx="773">
                  <c:v>43374</c:v>
                </c:pt>
                <c:pt idx="774">
                  <c:v>43374</c:v>
                </c:pt>
                <c:pt idx="775">
                  <c:v>43375</c:v>
                </c:pt>
                <c:pt idx="776">
                  <c:v>43375</c:v>
                </c:pt>
                <c:pt idx="777">
                  <c:v>43375</c:v>
                </c:pt>
                <c:pt idx="778">
                  <c:v>43376</c:v>
                </c:pt>
                <c:pt idx="779">
                  <c:v>43376</c:v>
                </c:pt>
                <c:pt idx="780">
                  <c:v>43376</c:v>
                </c:pt>
                <c:pt idx="781">
                  <c:v>43377</c:v>
                </c:pt>
                <c:pt idx="782">
                  <c:v>43377</c:v>
                </c:pt>
                <c:pt idx="783">
                  <c:v>43377</c:v>
                </c:pt>
                <c:pt idx="784">
                  <c:v>43378</c:v>
                </c:pt>
                <c:pt idx="785">
                  <c:v>43378</c:v>
                </c:pt>
                <c:pt idx="786">
                  <c:v>43378</c:v>
                </c:pt>
                <c:pt idx="787">
                  <c:v>43379</c:v>
                </c:pt>
                <c:pt idx="788">
                  <c:v>43380</c:v>
                </c:pt>
                <c:pt idx="789">
                  <c:v>43380</c:v>
                </c:pt>
                <c:pt idx="790">
                  <c:v>43381</c:v>
                </c:pt>
                <c:pt idx="791">
                  <c:v>43381</c:v>
                </c:pt>
                <c:pt idx="792">
                  <c:v>43381</c:v>
                </c:pt>
                <c:pt idx="793">
                  <c:v>43381</c:v>
                </c:pt>
                <c:pt idx="794">
                  <c:v>43382</c:v>
                </c:pt>
                <c:pt idx="795">
                  <c:v>43382</c:v>
                </c:pt>
                <c:pt idx="796">
                  <c:v>43382</c:v>
                </c:pt>
                <c:pt idx="797">
                  <c:v>43382</c:v>
                </c:pt>
                <c:pt idx="798">
                  <c:v>43383</c:v>
                </c:pt>
                <c:pt idx="799">
                  <c:v>43383</c:v>
                </c:pt>
                <c:pt idx="800">
                  <c:v>43383</c:v>
                </c:pt>
                <c:pt idx="801">
                  <c:v>43384</c:v>
                </c:pt>
                <c:pt idx="802">
                  <c:v>43384</c:v>
                </c:pt>
                <c:pt idx="803">
                  <c:v>43384</c:v>
                </c:pt>
                <c:pt idx="804">
                  <c:v>43384</c:v>
                </c:pt>
                <c:pt idx="805">
                  <c:v>43384</c:v>
                </c:pt>
                <c:pt idx="806">
                  <c:v>43385</c:v>
                </c:pt>
                <c:pt idx="807">
                  <c:v>43385</c:v>
                </c:pt>
                <c:pt idx="808">
                  <c:v>43385</c:v>
                </c:pt>
                <c:pt idx="809">
                  <c:v>43386</c:v>
                </c:pt>
                <c:pt idx="810">
                  <c:v>43387</c:v>
                </c:pt>
                <c:pt idx="811">
                  <c:v>43387</c:v>
                </c:pt>
                <c:pt idx="812">
                  <c:v>43388</c:v>
                </c:pt>
                <c:pt idx="813">
                  <c:v>43388</c:v>
                </c:pt>
                <c:pt idx="814">
                  <c:v>43388</c:v>
                </c:pt>
                <c:pt idx="815">
                  <c:v>43389</c:v>
                </c:pt>
                <c:pt idx="816">
                  <c:v>43389</c:v>
                </c:pt>
                <c:pt idx="817">
                  <c:v>43389</c:v>
                </c:pt>
                <c:pt idx="818">
                  <c:v>43390</c:v>
                </c:pt>
                <c:pt idx="819">
                  <c:v>43390</c:v>
                </c:pt>
                <c:pt idx="820">
                  <c:v>43390</c:v>
                </c:pt>
                <c:pt idx="821">
                  <c:v>43390</c:v>
                </c:pt>
                <c:pt idx="822">
                  <c:v>43391</c:v>
                </c:pt>
                <c:pt idx="823">
                  <c:v>43391</c:v>
                </c:pt>
                <c:pt idx="824">
                  <c:v>43391</c:v>
                </c:pt>
                <c:pt idx="825">
                  <c:v>43391</c:v>
                </c:pt>
                <c:pt idx="826">
                  <c:v>43392</c:v>
                </c:pt>
                <c:pt idx="827">
                  <c:v>43392</c:v>
                </c:pt>
                <c:pt idx="828">
                  <c:v>43392</c:v>
                </c:pt>
                <c:pt idx="829">
                  <c:v>43392</c:v>
                </c:pt>
                <c:pt idx="830">
                  <c:v>43392</c:v>
                </c:pt>
                <c:pt idx="831">
                  <c:v>43393</c:v>
                </c:pt>
                <c:pt idx="832">
                  <c:v>43394</c:v>
                </c:pt>
                <c:pt idx="833">
                  <c:v>43395</c:v>
                </c:pt>
                <c:pt idx="834">
                  <c:v>43395</c:v>
                </c:pt>
                <c:pt idx="835">
                  <c:v>43395</c:v>
                </c:pt>
                <c:pt idx="836">
                  <c:v>43395</c:v>
                </c:pt>
                <c:pt idx="837">
                  <c:v>43396</c:v>
                </c:pt>
                <c:pt idx="838">
                  <c:v>43396</c:v>
                </c:pt>
                <c:pt idx="839">
                  <c:v>43396</c:v>
                </c:pt>
                <c:pt idx="840">
                  <c:v>43396</c:v>
                </c:pt>
                <c:pt idx="841">
                  <c:v>43396</c:v>
                </c:pt>
                <c:pt idx="842">
                  <c:v>43397</c:v>
                </c:pt>
                <c:pt idx="843">
                  <c:v>43397</c:v>
                </c:pt>
                <c:pt idx="844">
                  <c:v>43397</c:v>
                </c:pt>
                <c:pt idx="845">
                  <c:v>43397</c:v>
                </c:pt>
                <c:pt idx="846">
                  <c:v>43397</c:v>
                </c:pt>
                <c:pt idx="847">
                  <c:v>43397</c:v>
                </c:pt>
                <c:pt idx="848">
                  <c:v>43397</c:v>
                </c:pt>
                <c:pt idx="849">
                  <c:v>43398</c:v>
                </c:pt>
                <c:pt idx="850">
                  <c:v>43398</c:v>
                </c:pt>
                <c:pt idx="851">
                  <c:v>43398</c:v>
                </c:pt>
                <c:pt idx="852">
                  <c:v>43398</c:v>
                </c:pt>
                <c:pt idx="853">
                  <c:v>43398</c:v>
                </c:pt>
                <c:pt idx="854">
                  <c:v>43398</c:v>
                </c:pt>
                <c:pt idx="855">
                  <c:v>43399</c:v>
                </c:pt>
                <c:pt idx="856">
                  <c:v>43400</c:v>
                </c:pt>
                <c:pt idx="857">
                  <c:v>43401</c:v>
                </c:pt>
                <c:pt idx="858">
                  <c:v>43402</c:v>
                </c:pt>
                <c:pt idx="859">
                  <c:v>43403</c:v>
                </c:pt>
                <c:pt idx="860">
                  <c:v>43403</c:v>
                </c:pt>
                <c:pt idx="861">
                  <c:v>43403</c:v>
                </c:pt>
                <c:pt idx="862">
                  <c:v>43404</c:v>
                </c:pt>
                <c:pt idx="863">
                  <c:v>43404</c:v>
                </c:pt>
                <c:pt idx="864">
                  <c:v>43404</c:v>
                </c:pt>
                <c:pt idx="865">
                  <c:v>43404</c:v>
                </c:pt>
                <c:pt idx="866">
                  <c:v>43405</c:v>
                </c:pt>
                <c:pt idx="867">
                  <c:v>43405</c:v>
                </c:pt>
                <c:pt idx="868">
                  <c:v>43405</c:v>
                </c:pt>
                <c:pt idx="869">
                  <c:v>43406</c:v>
                </c:pt>
                <c:pt idx="870">
                  <c:v>43407</c:v>
                </c:pt>
                <c:pt idx="871">
                  <c:v>43408</c:v>
                </c:pt>
                <c:pt idx="872">
                  <c:v>43409</c:v>
                </c:pt>
                <c:pt idx="873">
                  <c:v>43409</c:v>
                </c:pt>
                <c:pt idx="874">
                  <c:v>43409</c:v>
                </c:pt>
                <c:pt idx="875">
                  <c:v>43409</c:v>
                </c:pt>
                <c:pt idx="876">
                  <c:v>43409</c:v>
                </c:pt>
                <c:pt idx="877">
                  <c:v>43410</c:v>
                </c:pt>
                <c:pt idx="878">
                  <c:v>43410</c:v>
                </c:pt>
                <c:pt idx="879">
                  <c:v>43410</c:v>
                </c:pt>
                <c:pt idx="880">
                  <c:v>43410</c:v>
                </c:pt>
                <c:pt idx="881">
                  <c:v>43410</c:v>
                </c:pt>
                <c:pt idx="882">
                  <c:v>43410</c:v>
                </c:pt>
                <c:pt idx="883">
                  <c:v>43411</c:v>
                </c:pt>
                <c:pt idx="884">
                  <c:v>43411</c:v>
                </c:pt>
                <c:pt idx="885">
                  <c:v>43411</c:v>
                </c:pt>
                <c:pt idx="886">
                  <c:v>43411</c:v>
                </c:pt>
                <c:pt idx="887">
                  <c:v>43411</c:v>
                </c:pt>
                <c:pt idx="888">
                  <c:v>43411</c:v>
                </c:pt>
                <c:pt idx="889">
                  <c:v>43412</c:v>
                </c:pt>
                <c:pt idx="890">
                  <c:v>43412</c:v>
                </c:pt>
                <c:pt idx="891">
                  <c:v>43413</c:v>
                </c:pt>
                <c:pt idx="892">
                  <c:v>43414</c:v>
                </c:pt>
                <c:pt idx="893">
                  <c:v>43415</c:v>
                </c:pt>
                <c:pt idx="894">
                  <c:v>43416</c:v>
                </c:pt>
                <c:pt idx="895">
                  <c:v>43416</c:v>
                </c:pt>
                <c:pt idx="896">
                  <c:v>43416</c:v>
                </c:pt>
                <c:pt idx="897">
                  <c:v>43416</c:v>
                </c:pt>
                <c:pt idx="898">
                  <c:v>43417</c:v>
                </c:pt>
                <c:pt idx="899">
                  <c:v>43417</c:v>
                </c:pt>
                <c:pt idx="900">
                  <c:v>43417</c:v>
                </c:pt>
                <c:pt idx="901">
                  <c:v>43417</c:v>
                </c:pt>
                <c:pt idx="902">
                  <c:v>43418</c:v>
                </c:pt>
                <c:pt idx="903">
                  <c:v>43418</c:v>
                </c:pt>
                <c:pt idx="904">
                  <c:v>43418</c:v>
                </c:pt>
                <c:pt idx="905">
                  <c:v>43418</c:v>
                </c:pt>
                <c:pt idx="906">
                  <c:v>43418</c:v>
                </c:pt>
                <c:pt idx="907">
                  <c:v>43418</c:v>
                </c:pt>
                <c:pt idx="908">
                  <c:v>43419</c:v>
                </c:pt>
                <c:pt idx="909">
                  <c:v>43419</c:v>
                </c:pt>
                <c:pt idx="910">
                  <c:v>43419</c:v>
                </c:pt>
                <c:pt idx="911">
                  <c:v>43419</c:v>
                </c:pt>
                <c:pt idx="912">
                  <c:v>43420</c:v>
                </c:pt>
                <c:pt idx="913">
                  <c:v>43421</c:v>
                </c:pt>
                <c:pt idx="914">
                  <c:v>43422</c:v>
                </c:pt>
                <c:pt idx="915">
                  <c:v>43423</c:v>
                </c:pt>
                <c:pt idx="916">
                  <c:v>43423</c:v>
                </c:pt>
                <c:pt idx="917">
                  <c:v>43424</c:v>
                </c:pt>
                <c:pt idx="918">
                  <c:v>43424</c:v>
                </c:pt>
                <c:pt idx="919">
                  <c:v>43424</c:v>
                </c:pt>
                <c:pt idx="920">
                  <c:v>43424</c:v>
                </c:pt>
                <c:pt idx="921">
                  <c:v>43425</c:v>
                </c:pt>
                <c:pt idx="922">
                  <c:v>43425</c:v>
                </c:pt>
                <c:pt idx="923">
                  <c:v>43425</c:v>
                </c:pt>
                <c:pt idx="924">
                  <c:v>43425</c:v>
                </c:pt>
                <c:pt idx="925">
                  <c:v>43425</c:v>
                </c:pt>
                <c:pt idx="926">
                  <c:v>43426</c:v>
                </c:pt>
                <c:pt idx="927">
                  <c:v>43426</c:v>
                </c:pt>
                <c:pt idx="928">
                  <c:v>43426</c:v>
                </c:pt>
                <c:pt idx="929">
                  <c:v>43426</c:v>
                </c:pt>
                <c:pt idx="930">
                  <c:v>43426</c:v>
                </c:pt>
                <c:pt idx="931">
                  <c:v>43427</c:v>
                </c:pt>
                <c:pt idx="932">
                  <c:v>43428</c:v>
                </c:pt>
                <c:pt idx="933">
                  <c:v>43429</c:v>
                </c:pt>
                <c:pt idx="934">
                  <c:v>43430</c:v>
                </c:pt>
                <c:pt idx="935">
                  <c:v>43430</c:v>
                </c:pt>
                <c:pt idx="936">
                  <c:v>43430</c:v>
                </c:pt>
                <c:pt idx="937">
                  <c:v>43430</c:v>
                </c:pt>
                <c:pt idx="938">
                  <c:v>43430</c:v>
                </c:pt>
                <c:pt idx="939">
                  <c:v>43431</c:v>
                </c:pt>
                <c:pt idx="940">
                  <c:v>43431</c:v>
                </c:pt>
                <c:pt idx="941">
                  <c:v>43431</c:v>
                </c:pt>
                <c:pt idx="942">
                  <c:v>43431</c:v>
                </c:pt>
                <c:pt idx="943">
                  <c:v>43432</c:v>
                </c:pt>
                <c:pt idx="944">
                  <c:v>43432</c:v>
                </c:pt>
                <c:pt idx="945">
                  <c:v>43432</c:v>
                </c:pt>
                <c:pt idx="946">
                  <c:v>43432</c:v>
                </c:pt>
                <c:pt idx="947">
                  <c:v>43433</c:v>
                </c:pt>
                <c:pt idx="948">
                  <c:v>43433</c:v>
                </c:pt>
                <c:pt idx="949">
                  <c:v>43433</c:v>
                </c:pt>
                <c:pt idx="950">
                  <c:v>43434</c:v>
                </c:pt>
                <c:pt idx="951">
                  <c:v>43435</c:v>
                </c:pt>
                <c:pt idx="952">
                  <c:v>43436</c:v>
                </c:pt>
                <c:pt idx="953">
                  <c:v>43437</c:v>
                </c:pt>
                <c:pt idx="954">
                  <c:v>43438</c:v>
                </c:pt>
                <c:pt idx="955">
                  <c:v>43438</c:v>
                </c:pt>
                <c:pt idx="956">
                  <c:v>43439</c:v>
                </c:pt>
                <c:pt idx="957">
                  <c:v>43439</c:v>
                </c:pt>
                <c:pt idx="958">
                  <c:v>43439</c:v>
                </c:pt>
                <c:pt idx="959">
                  <c:v>43439</c:v>
                </c:pt>
                <c:pt idx="960">
                  <c:v>43440</c:v>
                </c:pt>
                <c:pt idx="961">
                  <c:v>43440</c:v>
                </c:pt>
                <c:pt idx="962">
                  <c:v>43440</c:v>
                </c:pt>
                <c:pt idx="963">
                  <c:v>43441</c:v>
                </c:pt>
                <c:pt idx="964">
                  <c:v>43441</c:v>
                </c:pt>
                <c:pt idx="965">
                  <c:v>43442</c:v>
                </c:pt>
                <c:pt idx="966">
                  <c:v>43443</c:v>
                </c:pt>
                <c:pt idx="967">
                  <c:v>43444</c:v>
                </c:pt>
                <c:pt idx="968">
                  <c:v>43444</c:v>
                </c:pt>
                <c:pt idx="969">
                  <c:v>43445</c:v>
                </c:pt>
                <c:pt idx="970">
                  <c:v>43445</c:v>
                </c:pt>
                <c:pt idx="971">
                  <c:v>43446</c:v>
                </c:pt>
                <c:pt idx="972">
                  <c:v>43446</c:v>
                </c:pt>
                <c:pt idx="973">
                  <c:v>43446</c:v>
                </c:pt>
                <c:pt idx="974">
                  <c:v>43447</c:v>
                </c:pt>
                <c:pt idx="975">
                  <c:v>43447</c:v>
                </c:pt>
                <c:pt idx="976">
                  <c:v>43448</c:v>
                </c:pt>
                <c:pt idx="977">
                  <c:v>43448</c:v>
                </c:pt>
                <c:pt idx="978">
                  <c:v>43448</c:v>
                </c:pt>
                <c:pt idx="979">
                  <c:v>43448</c:v>
                </c:pt>
                <c:pt idx="980">
                  <c:v>43448</c:v>
                </c:pt>
                <c:pt idx="981">
                  <c:v>43449</c:v>
                </c:pt>
                <c:pt idx="982">
                  <c:v>43449</c:v>
                </c:pt>
                <c:pt idx="983">
                  <c:v>43449</c:v>
                </c:pt>
                <c:pt idx="984">
                  <c:v>43450</c:v>
                </c:pt>
                <c:pt idx="985">
                  <c:v>43450</c:v>
                </c:pt>
                <c:pt idx="986">
                  <c:v>43451</c:v>
                </c:pt>
                <c:pt idx="987">
                  <c:v>43451</c:v>
                </c:pt>
                <c:pt idx="988">
                  <c:v>43452</c:v>
                </c:pt>
                <c:pt idx="989">
                  <c:v>43452</c:v>
                </c:pt>
                <c:pt idx="990">
                  <c:v>43452</c:v>
                </c:pt>
                <c:pt idx="991">
                  <c:v>43452</c:v>
                </c:pt>
                <c:pt idx="992">
                  <c:v>43453</c:v>
                </c:pt>
                <c:pt idx="993">
                  <c:v>43453</c:v>
                </c:pt>
                <c:pt idx="994">
                  <c:v>43454</c:v>
                </c:pt>
                <c:pt idx="995">
                  <c:v>43454</c:v>
                </c:pt>
                <c:pt idx="996">
                  <c:v>43454</c:v>
                </c:pt>
                <c:pt idx="997">
                  <c:v>43454</c:v>
                </c:pt>
                <c:pt idx="998">
                  <c:v>43455</c:v>
                </c:pt>
                <c:pt idx="999">
                  <c:v>43456</c:v>
                </c:pt>
                <c:pt idx="1000">
                  <c:v>43457</c:v>
                </c:pt>
                <c:pt idx="1001">
                  <c:v>43458</c:v>
                </c:pt>
                <c:pt idx="1002">
                  <c:v>43459</c:v>
                </c:pt>
                <c:pt idx="1003">
                  <c:v>43460</c:v>
                </c:pt>
                <c:pt idx="1004">
                  <c:v>43461</c:v>
                </c:pt>
                <c:pt idx="1005">
                  <c:v>43462</c:v>
                </c:pt>
                <c:pt idx="1006">
                  <c:v>43462</c:v>
                </c:pt>
                <c:pt idx="1007">
                  <c:v>43463</c:v>
                </c:pt>
                <c:pt idx="1008">
                  <c:v>43464</c:v>
                </c:pt>
                <c:pt idx="1009">
                  <c:v>43465</c:v>
                </c:pt>
              </c:numCache>
            </c:numRef>
          </c:cat>
          <c:val>
            <c:numRef>
              <c:f>TAB.2!$X$4:$X$1013</c:f>
              <c:numCache>
                <c:formatCode>0</c:formatCode>
                <c:ptCount val="1010"/>
                <c:pt idx="0">
                  <c:v>241.51811385853938</c:v>
                </c:pt>
                <c:pt idx="1">
                  <c:v>241.51811385853938</c:v>
                </c:pt>
                <c:pt idx="2">
                  <c:v>241.51811385853938</c:v>
                </c:pt>
                <c:pt idx="3">
                  <c:v>241.51811385853938</c:v>
                </c:pt>
                <c:pt idx="4">
                  <c:v>241.51811385853938</c:v>
                </c:pt>
                <c:pt idx="5">
                  <c:v>241.51811385853938</c:v>
                </c:pt>
                <c:pt idx="6">
                  <c:v>241.51811385853938</c:v>
                </c:pt>
                <c:pt idx="7">
                  <c:v>241.51811385853938</c:v>
                </c:pt>
                <c:pt idx="8">
                  <c:v>241.51811385853938</c:v>
                </c:pt>
                <c:pt idx="9">
                  <c:v>241.51811385853938</c:v>
                </c:pt>
                <c:pt idx="10">
                  <c:v>241.51811385853938</c:v>
                </c:pt>
                <c:pt idx="11">
                  <c:v>241.51811385853938</c:v>
                </c:pt>
                <c:pt idx="12">
                  <c:v>241.51811385853938</c:v>
                </c:pt>
                <c:pt idx="13">
                  <c:v>241.51811385853938</c:v>
                </c:pt>
                <c:pt idx="14">
                  <c:v>241.51811385853938</c:v>
                </c:pt>
                <c:pt idx="15">
                  <c:v>241.51811385853938</c:v>
                </c:pt>
                <c:pt idx="16">
                  <c:v>241.51811385853938</c:v>
                </c:pt>
                <c:pt idx="17">
                  <c:v>241.51811385853938</c:v>
                </c:pt>
                <c:pt idx="18">
                  <c:v>241.51811385853938</c:v>
                </c:pt>
                <c:pt idx="19">
                  <c:v>241.51811385853938</c:v>
                </c:pt>
                <c:pt idx="20">
                  <c:v>241.51811385853938</c:v>
                </c:pt>
                <c:pt idx="21">
                  <c:v>241.51811385853938</c:v>
                </c:pt>
                <c:pt idx="22">
                  <c:v>241.51811385853938</c:v>
                </c:pt>
                <c:pt idx="23">
                  <c:v>241.51811385853938</c:v>
                </c:pt>
                <c:pt idx="24">
                  <c:v>241.51811385853938</c:v>
                </c:pt>
                <c:pt idx="25">
                  <c:v>241.51811385853938</c:v>
                </c:pt>
                <c:pt idx="26">
                  <c:v>241.51811385853938</c:v>
                </c:pt>
                <c:pt idx="27">
                  <c:v>241.51811385853938</c:v>
                </c:pt>
                <c:pt idx="28">
                  <c:v>241.51811385853938</c:v>
                </c:pt>
                <c:pt idx="29">
                  <c:v>241.51811385853938</c:v>
                </c:pt>
                <c:pt idx="30">
                  <c:v>241.51811385853938</c:v>
                </c:pt>
                <c:pt idx="31">
                  <c:v>241.51811385853938</c:v>
                </c:pt>
                <c:pt idx="32">
                  <c:v>241.51811385853938</c:v>
                </c:pt>
                <c:pt idx="33">
                  <c:v>241.51811385853938</c:v>
                </c:pt>
                <c:pt idx="34">
                  <c:v>241.51811385853938</c:v>
                </c:pt>
                <c:pt idx="35">
                  <c:v>241.51811385853938</c:v>
                </c:pt>
                <c:pt idx="36">
                  <c:v>241.51811385853938</c:v>
                </c:pt>
                <c:pt idx="37">
                  <c:v>241.51811385853938</c:v>
                </c:pt>
                <c:pt idx="38">
                  <c:v>241.51811385853938</c:v>
                </c:pt>
                <c:pt idx="39">
                  <c:v>241.51811385853938</c:v>
                </c:pt>
                <c:pt idx="40">
                  <c:v>241.51811385853938</c:v>
                </c:pt>
                <c:pt idx="41">
                  <c:v>241.51811385853938</c:v>
                </c:pt>
                <c:pt idx="42">
                  <c:v>241.51811385853938</c:v>
                </c:pt>
                <c:pt idx="43">
                  <c:v>241.51811385853938</c:v>
                </c:pt>
                <c:pt idx="44">
                  <c:v>241.51811385853938</c:v>
                </c:pt>
                <c:pt idx="45">
                  <c:v>241.51811385853938</c:v>
                </c:pt>
                <c:pt idx="46">
                  <c:v>241.51811385853938</c:v>
                </c:pt>
                <c:pt idx="47">
                  <c:v>241.51811385853938</c:v>
                </c:pt>
                <c:pt idx="48">
                  <c:v>241.51811385853938</c:v>
                </c:pt>
                <c:pt idx="49">
                  <c:v>241.51811385853938</c:v>
                </c:pt>
                <c:pt idx="50">
                  <c:v>241.51811385853938</c:v>
                </c:pt>
                <c:pt idx="51">
                  <c:v>241.51811385853938</c:v>
                </c:pt>
                <c:pt idx="52">
                  <c:v>241.51811385853938</c:v>
                </c:pt>
                <c:pt idx="53">
                  <c:v>241.51811385853938</c:v>
                </c:pt>
                <c:pt idx="54">
                  <c:v>241.51811385853938</c:v>
                </c:pt>
                <c:pt idx="55">
                  <c:v>241.51811385853938</c:v>
                </c:pt>
                <c:pt idx="56">
                  <c:v>241.51811385853938</c:v>
                </c:pt>
                <c:pt idx="57">
                  <c:v>241.51811385853938</c:v>
                </c:pt>
                <c:pt idx="58">
                  <c:v>241.51811385853938</c:v>
                </c:pt>
                <c:pt idx="59">
                  <c:v>241.51811385853938</c:v>
                </c:pt>
                <c:pt idx="60">
                  <c:v>241.51811385853938</c:v>
                </c:pt>
                <c:pt idx="61">
                  <c:v>241.51811385853938</c:v>
                </c:pt>
                <c:pt idx="62">
                  <c:v>241.51811385853938</c:v>
                </c:pt>
                <c:pt idx="63">
                  <c:v>241.51811385853938</c:v>
                </c:pt>
                <c:pt idx="64">
                  <c:v>241.51811385853938</c:v>
                </c:pt>
                <c:pt idx="65">
                  <c:v>241.51811385853938</c:v>
                </c:pt>
                <c:pt idx="66">
                  <c:v>241.51811385853938</c:v>
                </c:pt>
                <c:pt idx="67">
                  <c:v>241.51811385853938</c:v>
                </c:pt>
                <c:pt idx="68">
                  <c:v>241.51811385853938</c:v>
                </c:pt>
                <c:pt idx="69">
                  <c:v>241.51811385853938</c:v>
                </c:pt>
                <c:pt idx="70">
                  <c:v>241.51811385853938</c:v>
                </c:pt>
                <c:pt idx="71">
                  <c:v>241.51811385853938</c:v>
                </c:pt>
                <c:pt idx="72">
                  <c:v>241.51811385853938</c:v>
                </c:pt>
                <c:pt idx="73">
                  <c:v>241.51811385853938</c:v>
                </c:pt>
                <c:pt idx="74">
                  <c:v>241.51811385853938</c:v>
                </c:pt>
                <c:pt idx="75">
                  <c:v>241.51811385853938</c:v>
                </c:pt>
                <c:pt idx="76">
                  <c:v>241.51811385853938</c:v>
                </c:pt>
                <c:pt idx="77">
                  <c:v>241.51811385853938</c:v>
                </c:pt>
                <c:pt idx="78">
                  <c:v>241.51811385853938</c:v>
                </c:pt>
                <c:pt idx="79">
                  <c:v>241.51811385853938</c:v>
                </c:pt>
                <c:pt idx="80">
                  <c:v>241.51811385853938</c:v>
                </c:pt>
                <c:pt idx="81">
                  <c:v>241.51811385853938</c:v>
                </c:pt>
                <c:pt idx="82">
                  <c:v>241.51811385853938</c:v>
                </c:pt>
                <c:pt idx="83">
                  <c:v>241.51811385853938</c:v>
                </c:pt>
                <c:pt idx="84">
                  <c:v>241.51811385853938</c:v>
                </c:pt>
                <c:pt idx="85">
                  <c:v>241.51811385853938</c:v>
                </c:pt>
                <c:pt idx="86">
                  <c:v>241.51811385853938</c:v>
                </c:pt>
                <c:pt idx="87">
                  <c:v>241.51811385853938</c:v>
                </c:pt>
                <c:pt idx="88">
                  <c:v>241.51811385853938</c:v>
                </c:pt>
                <c:pt idx="89">
                  <c:v>241.51811385853938</c:v>
                </c:pt>
                <c:pt idx="90">
                  <c:v>241.51811385853938</c:v>
                </c:pt>
                <c:pt idx="91">
                  <c:v>241.51811385853938</c:v>
                </c:pt>
                <c:pt idx="92">
                  <c:v>241.51811385853938</c:v>
                </c:pt>
                <c:pt idx="93">
                  <c:v>241.51811385853938</c:v>
                </c:pt>
                <c:pt idx="94">
                  <c:v>241.51811385853938</c:v>
                </c:pt>
                <c:pt idx="95">
                  <c:v>241.51811385853938</c:v>
                </c:pt>
                <c:pt idx="96">
                  <c:v>241.51811385853938</c:v>
                </c:pt>
                <c:pt idx="97">
                  <c:v>241.51811385853938</c:v>
                </c:pt>
                <c:pt idx="98">
                  <c:v>241.51811385853938</c:v>
                </c:pt>
                <c:pt idx="99">
                  <c:v>241.51811385853938</c:v>
                </c:pt>
                <c:pt idx="100">
                  <c:v>241.51811385853938</c:v>
                </c:pt>
                <c:pt idx="101">
                  <c:v>241.51811385853938</c:v>
                </c:pt>
                <c:pt idx="102">
                  <c:v>241.51811385853938</c:v>
                </c:pt>
                <c:pt idx="103">
                  <c:v>241.51811385853938</c:v>
                </c:pt>
                <c:pt idx="104">
                  <c:v>241.51811385853938</c:v>
                </c:pt>
                <c:pt idx="105">
                  <c:v>241.51811385853938</c:v>
                </c:pt>
                <c:pt idx="106">
                  <c:v>241.51811385853938</c:v>
                </c:pt>
                <c:pt idx="107">
                  <c:v>241.51811385853938</c:v>
                </c:pt>
                <c:pt idx="108">
                  <c:v>241.51811385853938</c:v>
                </c:pt>
                <c:pt idx="109">
                  <c:v>241.51811385853938</c:v>
                </c:pt>
                <c:pt idx="110">
                  <c:v>241.51811385853938</c:v>
                </c:pt>
                <c:pt idx="111">
                  <c:v>241.51811385853938</c:v>
                </c:pt>
                <c:pt idx="112">
                  <c:v>241.51811385853938</c:v>
                </c:pt>
                <c:pt idx="113">
                  <c:v>241.51811385853938</c:v>
                </c:pt>
                <c:pt idx="114">
                  <c:v>241.51811385853938</c:v>
                </c:pt>
                <c:pt idx="115">
                  <c:v>241.51811385853938</c:v>
                </c:pt>
                <c:pt idx="116">
                  <c:v>241.51811385853938</c:v>
                </c:pt>
                <c:pt idx="117">
                  <c:v>241.51811385853938</c:v>
                </c:pt>
                <c:pt idx="118">
                  <c:v>241.51811385853938</c:v>
                </c:pt>
                <c:pt idx="119">
                  <c:v>241.51811385853938</c:v>
                </c:pt>
                <c:pt idx="120">
                  <c:v>241.51811385853938</c:v>
                </c:pt>
                <c:pt idx="121">
                  <c:v>241.51811385853938</c:v>
                </c:pt>
                <c:pt idx="122">
                  <c:v>241.51811385853938</c:v>
                </c:pt>
                <c:pt idx="123">
                  <c:v>241.51811385853938</c:v>
                </c:pt>
                <c:pt idx="124">
                  <c:v>241.51811385853938</c:v>
                </c:pt>
                <c:pt idx="125">
                  <c:v>241.51811385853938</c:v>
                </c:pt>
                <c:pt idx="126">
                  <c:v>241.51811385853938</c:v>
                </c:pt>
                <c:pt idx="127">
                  <c:v>241.51811385853938</c:v>
                </c:pt>
                <c:pt idx="128">
                  <c:v>241.51811385853938</c:v>
                </c:pt>
                <c:pt idx="129">
                  <c:v>241.51811385853938</c:v>
                </c:pt>
                <c:pt idx="130">
                  <c:v>241.51811385853938</c:v>
                </c:pt>
                <c:pt idx="131">
                  <c:v>241.51811385853938</c:v>
                </c:pt>
                <c:pt idx="132">
                  <c:v>241.51811385853938</c:v>
                </c:pt>
                <c:pt idx="133">
                  <c:v>241.51811385853938</c:v>
                </c:pt>
                <c:pt idx="134">
                  <c:v>241.51811385853938</c:v>
                </c:pt>
                <c:pt idx="135">
                  <c:v>241.51811385853938</c:v>
                </c:pt>
                <c:pt idx="136">
                  <c:v>241.51811385853938</c:v>
                </c:pt>
                <c:pt idx="137">
                  <c:v>241.51811385853938</c:v>
                </c:pt>
                <c:pt idx="138">
                  <c:v>241.51811385853938</c:v>
                </c:pt>
                <c:pt idx="139">
                  <c:v>241.51811385853938</c:v>
                </c:pt>
                <c:pt idx="140">
                  <c:v>241.51811385853938</c:v>
                </c:pt>
                <c:pt idx="141">
                  <c:v>241.51811385853938</c:v>
                </c:pt>
                <c:pt idx="142">
                  <c:v>241.51811385853938</c:v>
                </c:pt>
                <c:pt idx="143">
                  <c:v>241.51811385853938</c:v>
                </c:pt>
                <c:pt idx="144">
                  <c:v>241.51811385853938</c:v>
                </c:pt>
                <c:pt idx="145">
                  <c:v>241.51811385853938</c:v>
                </c:pt>
                <c:pt idx="146">
                  <c:v>241.51811385853938</c:v>
                </c:pt>
                <c:pt idx="147">
                  <c:v>241.51811385853938</c:v>
                </c:pt>
                <c:pt idx="148">
                  <c:v>241.51811385853938</c:v>
                </c:pt>
                <c:pt idx="149">
                  <c:v>241.51811385853938</c:v>
                </c:pt>
                <c:pt idx="150">
                  <c:v>241.51811385853938</c:v>
                </c:pt>
                <c:pt idx="151">
                  <c:v>241.51811385853938</c:v>
                </c:pt>
                <c:pt idx="152">
                  <c:v>241.51811385853938</c:v>
                </c:pt>
                <c:pt idx="153">
                  <c:v>241.51811385853938</c:v>
                </c:pt>
                <c:pt idx="154">
                  <c:v>241.51811385853938</c:v>
                </c:pt>
                <c:pt idx="155">
                  <c:v>241.51811385853938</c:v>
                </c:pt>
                <c:pt idx="156">
                  <c:v>241.51811385853938</c:v>
                </c:pt>
                <c:pt idx="157">
                  <c:v>241.51811385853938</c:v>
                </c:pt>
                <c:pt idx="158">
                  <c:v>241.51811385853938</c:v>
                </c:pt>
                <c:pt idx="159">
                  <c:v>241.51811385853938</c:v>
                </c:pt>
                <c:pt idx="160">
                  <c:v>241.51811385853938</c:v>
                </c:pt>
                <c:pt idx="161">
                  <c:v>241.51811385853938</c:v>
                </c:pt>
                <c:pt idx="162">
                  <c:v>241.51811385853938</c:v>
                </c:pt>
                <c:pt idx="163">
                  <c:v>241.51811385853938</c:v>
                </c:pt>
                <c:pt idx="164">
                  <c:v>241.51811385853938</c:v>
                </c:pt>
                <c:pt idx="165">
                  <c:v>241.51811385853938</c:v>
                </c:pt>
                <c:pt idx="166">
                  <c:v>241.51811385853938</c:v>
                </c:pt>
                <c:pt idx="167">
                  <c:v>241.51811385853938</c:v>
                </c:pt>
                <c:pt idx="168">
                  <c:v>241.51811385853938</c:v>
                </c:pt>
                <c:pt idx="169">
                  <c:v>241.51811385853938</c:v>
                </c:pt>
                <c:pt idx="170">
                  <c:v>241.51811385853938</c:v>
                </c:pt>
                <c:pt idx="171">
                  <c:v>241.51811385853938</c:v>
                </c:pt>
                <c:pt idx="172">
                  <c:v>241.51811385853938</c:v>
                </c:pt>
                <c:pt idx="173">
                  <c:v>241.51811385853938</c:v>
                </c:pt>
                <c:pt idx="174">
                  <c:v>241.51811385853938</c:v>
                </c:pt>
                <c:pt idx="175">
                  <c:v>241.51811385853938</c:v>
                </c:pt>
                <c:pt idx="176">
                  <c:v>241.51811385853938</c:v>
                </c:pt>
                <c:pt idx="177">
                  <c:v>241.51811385853938</c:v>
                </c:pt>
                <c:pt idx="178">
                  <c:v>241.51811385853938</c:v>
                </c:pt>
                <c:pt idx="179">
                  <c:v>241.51811385853938</c:v>
                </c:pt>
                <c:pt idx="180">
                  <c:v>241.51811385853938</c:v>
                </c:pt>
                <c:pt idx="181">
                  <c:v>241.51811385853938</c:v>
                </c:pt>
                <c:pt idx="182">
                  <c:v>241.51811385853938</c:v>
                </c:pt>
                <c:pt idx="183">
                  <c:v>241.51811385853938</c:v>
                </c:pt>
                <c:pt idx="184">
                  <c:v>241.51811385853938</c:v>
                </c:pt>
                <c:pt idx="185">
                  <c:v>241.51811385853938</c:v>
                </c:pt>
                <c:pt idx="186">
                  <c:v>241.51811385853938</c:v>
                </c:pt>
                <c:pt idx="187">
                  <c:v>241.51811385853938</c:v>
                </c:pt>
                <c:pt idx="188">
                  <c:v>241.51811385853938</c:v>
                </c:pt>
                <c:pt idx="189">
                  <c:v>241.51811385853938</c:v>
                </c:pt>
                <c:pt idx="190">
                  <c:v>241.51811385853938</c:v>
                </c:pt>
                <c:pt idx="191">
                  <c:v>241.51811385853938</c:v>
                </c:pt>
                <c:pt idx="192">
                  <c:v>241.51811385853938</c:v>
                </c:pt>
                <c:pt idx="193">
                  <c:v>241.51811385853938</c:v>
                </c:pt>
                <c:pt idx="194">
                  <c:v>241.51811385853938</c:v>
                </c:pt>
                <c:pt idx="195">
                  <c:v>241.51811385853938</c:v>
                </c:pt>
                <c:pt idx="196">
                  <c:v>241.51811385853938</c:v>
                </c:pt>
                <c:pt idx="197">
                  <c:v>241.51811385853938</c:v>
                </c:pt>
                <c:pt idx="198">
                  <c:v>241.51811385853938</c:v>
                </c:pt>
                <c:pt idx="199">
                  <c:v>241.51811385853938</c:v>
                </c:pt>
                <c:pt idx="200">
                  <c:v>241.51811385853938</c:v>
                </c:pt>
                <c:pt idx="201">
                  <c:v>241.51811385853938</c:v>
                </c:pt>
                <c:pt idx="202">
                  <c:v>241.51811385853938</c:v>
                </c:pt>
                <c:pt idx="203">
                  <c:v>241.51811385853938</c:v>
                </c:pt>
                <c:pt idx="204">
                  <c:v>241.51811385853938</c:v>
                </c:pt>
                <c:pt idx="205">
                  <c:v>241.51811385853938</c:v>
                </c:pt>
                <c:pt idx="206">
                  <c:v>241.51811385853938</c:v>
                </c:pt>
                <c:pt idx="207">
                  <c:v>241.51811385853938</c:v>
                </c:pt>
                <c:pt idx="208">
                  <c:v>241.51811385853938</c:v>
                </c:pt>
                <c:pt idx="209">
                  <c:v>241.51811385853938</c:v>
                </c:pt>
                <c:pt idx="210">
                  <c:v>241.51811385853938</c:v>
                </c:pt>
                <c:pt idx="211">
                  <c:v>241.51811385853938</c:v>
                </c:pt>
                <c:pt idx="212">
                  <c:v>241.51811385853938</c:v>
                </c:pt>
                <c:pt idx="213">
                  <c:v>241.51811385853938</c:v>
                </c:pt>
                <c:pt idx="214">
                  <c:v>241.51811385853938</c:v>
                </c:pt>
                <c:pt idx="215">
                  <c:v>241.51811385853938</c:v>
                </c:pt>
                <c:pt idx="216">
                  <c:v>241.51811385853938</c:v>
                </c:pt>
                <c:pt idx="217">
                  <c:v>241.51811385853938</c:v>
                </c:pt>
                <c:pt idx="218">
                  <c:v>241.51811385853938</c:v>
                </c:pt>
                <c:pt idx="219">
                  <c:v>241.51811385853938</c:v>
                </c:pt>
                <c:pt idx="220">
                  <c:v>241.51811385853938</c:v>
                </c:pt>
                <c:pt idx="221">
                  <c:v>241.51811385853938</c:v>
                </c:pt>
                <c:pt idx="222">
                  <c:v>241.51811385853938</c:v>
                </c:pt>
                <c:pt idx="223">
                  <c:v>241.51811385853938</c:v>
                </c:pt>
                <c:pt idx="224">
                  <c:v>241.51811385853938</c:v>
                </c:pt>
                <c:pt idx="225">
                  <c:v>241.51811385853938</c:v>
                </c:pt>
                <c:pt idx="226">
                  <c:v>241.51811385853938</c:v>
                </c:pt>
                <c:pt idx="227">
                  <c:v>241.51811385853938</c:v>
                </c:pt>
                <c:pt idx="228">
                  <c:v>241.51811385853938</c:v>
                </c:pt>
                <c:pt idx="229">
                  <c:v>241.51811385853938</c:v>
                </c:pt>
                <c:pt idx="230">
                  <c:v>241.51811385853938</c:v>
                </c:pt>
                <c:pt idx="231">
                  <c:v>241.51811385853938</c:v>
                </c:pt>
                <c:pt idx="232">
                  <c:v>241.51811385853938</c:v>
                </c:pt>
                <c:pt idx="233">
                  <c:v>241.51811385853938</c:v>
                </c:pt>
                <c:pt idx="234">
                  <c:v>241.51811385853938</c:v>
                </c:pt>
                <c:pt idx="235">
                  <c:v>241.51811385853938</c:v>
                </c:pt>
                <c:pt idx="236">
                  <c:v>241.51811385853938</c:v>
                </c:pt>
                <c:pt idx="237">
                  <c:v>241.51811385853938</c:v>
                </c:pt>
                <c:pt idx="238">
                  <c:v>241.51811385853938</c:v>
                </c:pt>
                <c:pt idx="239">
                  <c:v>241.51811385853938</c:v>
                </c:pt>
                <c:pt idx="240">
                  <c:v>241.51811385853938</c:v>
                </c:pt>
                <c:pt idx="241">
                  <c:v>241.51811385853938</c:v>
                </c:pt>
                <c:pt idx="242">
                  <c:v>241.51811385853938</c:v>
                </c:pt>
                <c:pt idx="243">
                  <c:v>241.51811385853938</c:v>
                </c:pt>
                <c:pt idx="244">
                  <c:v>241.51811385853938</c:v>
                </c:pt>
                <c:pt idx="245">
                  <c:v>241.51811385853938</c:v>
                </c:pt>
                <c:pt idx="246">
                  <c:v>241.51811385853938</c:v>
                </c:pt>
                <c:pt idx="247">
                  <c:v>241.51811385853938</c:v>
                </c:pt>
                <c:pt idx="248">
                  <c:v>241.51811385853938</c:v>
                </c:pt>
                <c:pt idx="249">
                  <c:v>241.51811385853938</c:v>
                </c:pt>
                <c:pt idx="250">
                  <c:v>241.51811385853938</c:v>
                </c:pt>
                <c:pt idx="251">
                  <c:v>241.51811385853938</c:v>
                </c:pt>
                <c:pt idx="252">
                  <c:v>241.51811385853938</c:v>
                </c:pt>
                <c:pt idx="253">
                  <c:v>241.51811385853938</c:v>
                </c:pt>
                <c:pt idx="254">
                  <c:v>241.51811385853938</c:v>
                </c:pt>
                <c:pt idx="255">
                  <c:v>241.51811385853938</c:v>
                </c:pt>
                <c:pt idx="256">
                  <c:v>241.51811385853938</c:v>
                </c:pt>
                <c:pt idx="257">
                  <c:v>241.51811385853938</c:v>
                </c:pt>
                <c:pt idx="258">
                  <c:v>241.51811385853938</c:v>
                </c:pt>
                <c:pt idx="259">
                  <c:v>241.51811385853938</c:v>
                </c:pt>
                <c:pt idx="260">
                  <c:v>241.51811385853938</c:v>
                </c:pt>
                <c:pt idx="261">
                  <c:v>241.51811385853938</c:v>
                </c:pt>
                <c:pt idx="262">
                  <c:v>241.51811385853938</c:v>
                </c:pt>
                <c:pt idx="263">
                  <c:v>241.51811385853938</c:v>
                </c:pt>
                <c:pt idx="264">
                  <c:v>241.51811385853938</c:v>
                </c:pt>
                <c:pt idx="265">
                  <c:v>241.51811385853938</c:v>
                </c:pt>
                <c:pt idx="266">
                  <c:v>241.51811385853938</c:v>
                </c:pt>
                <c:pt idx="267">
                  <c:v>241.51811385853938</c:v>
                </c:pt>
                <c:pt idx="268">
                  <c:v>241.51811385853938</c:v>
                </c:pt>
                <c:pt idx="269">
                  <c:v>241.51811385853938</c:v>
                </c:pt>
                <c:pt idx="270">
                  <c:v>241.51811385853938</c:v>
                </c:pt>
                <c:pt idx="271">
                  <c:v>241.51811385853938</c:v>
                </c:pt>
                <c:pt idx="272">
                  <c:v>241.51811385853938</c:v>
                </c:pt>
                <c:pt idx="273">
                  <c:v>241.51811385853938</c:v>
                </c:pt>
                <c:pt idx="274">
                  <c:v>241.51811385853938</c:v>
                </c:pt>
                <c:pt idx="275">
                  <c:v>241.51811385853938</c:v>
                </c:pt>
                <c:pt idx="276">
                  <c:v>241.51811385853938</c:v>
                </c:pt>
                <c:pt idx="277">
                  <c:v>241.51811385853938</c:v>
                </c:pt>
                <c:pt idx="278">
                  <c:v>241.51811385853938</c:v>
                </c:pt>
                <c:pt idx="279">
                  <c:v>241.51811385853938</c:v>
                </c:pt>
                <c:pt idx="280">
                  <c:v>241.51811385853938</c:v>
                </c:pt>
                <c:pt idx="281">
                  <c:v>241.51811385853938</c:v>
                </c:pt>
                <c:pt idx="282">
                  <c:v>241.51811385853938</c:v>
                </c:pt>
                <c:pt idx="283">
                  <c:v>241.51811385853938</c:v>
                </c:pt>
                <c:pt idx="284">
                  <c:v>241.51811385853938</c:v>
                </c:pt>
                <c:pt idx="285">
                  <c:v>241.51811385853938</c:v>
                </c:pt>
                <c:pt idx="286">
                  <c:v>241.51811385853938</c:v>
                </c:pt>
                <c:pt idx="287">
                  <c:v>241.51811385853938</c:v>
                </c:pt>
                <c:pt idx="288">
                  <c:v>241.51811385853938</c:v>
                </c:pt>
                <c:pt idx="289">
                  <c:v>241.51811385853938</c:v>
                </c:pt>
                <c:pt idx="290">
                  <c:v>241.51811385853938</c:v>
                </c:pt>
                <c:pt idx="291">
                  <c:v>241.51811385853938</c:v>
                </c:pt>
                <c:pt idx="292">
                  <c:v>241.51811385853938</c:v>
                </c:pt>
                <c:pt idx="293">
                  <c:v>241.51811385853938</c:v>
                </c:pt>
                <c:pt idx="294">
                  <c:v>241.51811385853938</c:v>
                </c:pt>
                <c:pt idx="295">
                  <c:v>241.51811385853938</c:v>
                </c:pt>
                <c:pt idx="296">
                  <c:v>241.51811385853938</c:v>
                </c:pt>
                <c:pt idx="297">
                  <c:v>241.51811385853938</c:v>
                </c:pt>
                <c:pt idx="298">
                  <c:v>241.51811385853938</c:v>
                </c:pt>
                <c:pt idx="299">
                  <c:v>241.51811385853938</c:v>
                </c:pt>
                <c:pt idx="300">
                  <c:v>241.51811385853938</c:v>
                </c:pt>
                <c:pt idx="301">
                  <c:v>241.51811385853938</c:v>
                </c:pt>
                <c:pt idx="302">
                  <c:v>241.51811385853938</c:v>
                </c:pt>
                <c:pt idx="303">
                  <c:v>241.51811385853938</c:v>
                </c:pt>
                <c:pt idx="304">
                  <c:v>241.51811385853938</c:v>
                </c:pt>
                <c:pt idx="305">
                  <c:v>241.51811385853938</c:v>
                </c:pt>
                <c:pt idx="306">
                  <c:v>241.51811385853938</c:v>
                </c:pt>
                <c:pt idx="307">
                  <c:v>241.51811385853938</c:v>
                </c:pt>
                <c:pt idx="308">
                  <c:v>241.51811385853938</c:v>
                </c:pt>
                <c:pt idx="309">
                  <c:v>241.51811385853938</c:v>
                </c:pt>
                <c:pt idx="310">
                  <c:v>241.51811385853938</c:v>
                </c:pt>
                <c:pt idx="311">
                  <c:v>241.51811385853938</c:v>
                </c:pt>
                <c:pt idx="312">
                  <c:v>241.51811385853938</c:v>
                </c:pt>
                <c:pt idx="313">
                  <c:v>241.51811385853938</c:v>
                </c:pt>
                <c:pt idx="314">
                  <c:v>241.51811385853938</c:v>
                </c:pt>
                <c:pt idx="315">
                  <c:v>241.51811385853938</c:v>
                </c:pt>
                <c:pt idx="316">
                  <c:v>241.51811385853938</c:v>
                </c:pt>
                <c:pt idx="317">
                  <c:v>241.51811385853938</c:v>
                </c:pt>
                <c:pt idx="318">
                  <c:v>241.51811385853938</c:v>
                </c:pt>
                <c:pt idx="319">
                  <c:v>241.51811385853938</c:v>
                </c:pt>
                <c:pt idx="320">
                  <c:v>241.51811385853938</c:v>
                </c:pt>
                <c:pt idx="321">
                  <c:v>241.51811385853938</c:v>
                </c:pt>
                <c:pt idx="322">
                  <c:v>241.51811385853938</c:v>
                </c:pt>
                <c:pt idx="323">
                  <c:v>241.51811385853938</c:v>
                </c:pt>
                <c:pt idx="324">
                  <c:v>241.51811385853938</c:v>
                </c:pt>
                <c:pt idx="325">
                  <c:v>241.51811385853938</c:v>
                </c:pt>
                <c:pt idx="326">
                  <c:v>241.51811385853938</c:v>
                </c:pt>
                <c:pt idx="327">
                  <c:v>241.51811385853938</c:v>
                </c:pt>
                <c:pt idx="328">
                  <c:v>241.51811385853938</c:v>
                </c:pt>
                <c:pt idx="329">
                  <c:v>241.51811385853938</c:v>
                </c:pt>
                <c:pt idx="330">
                  <c:v>241.51811385853938</c:v>
                </c:pt>
                <c:pt idx="331">
                  <c:v>241.51811385853938</c:v>
                </c:pt>
                <c:pt idx="332">
                  <c:v>241.51811385853938</c:v>
                </c:pt>
                <c:pt idx="333">
                  <c:v>241.51811385853938</c:v>
                </c:pt>
                <c:pt idx="334">
                  <c:v>241.51811385853938</c:v>
                </c:pt>
                <c:pt idx="335">
                  <c:v>241.51811385853938</c:v>
                </c:pt>
                <c:pt idx="336">
                  <c:v>241.51811385853938</c:v>
                </c:pt>
                <c:pt idx="337">
                  <c:v>241.51811385853938</c:v>
                </c:pt>
                <c:pt idx="338">
                  <c:v>241.51811385853938</c:v>
                </c:pt>
                <c:pt idx="339">
                  <c:v>241.51811385853938</c:v>
                </c:pt>
                <c:pt idx="340">
                  <c:v>241.51811385853938</c:v>
                </c:pt>
                <c:pt idx="341">
                  <c:v>241.51811385853938</c:v>
                </c:pt>
                <c:pt idx="342">
                  <c:v>241.51811385853938</c:v>
                </c:pt>
                <c:pt idx="343">
                  <c:v>241.51811385853938</c:v>
                </c:pt>
                <c:pt idx="344">
                  <c:v>241.51811385853938</c:v>
                </c:pt>
                <c:pt idx="345">
                  <c:v>241.51811385853938</c:v>
                </c:pt>
                <c:pt idx="346">
                  <c:v>241.51811385853938</c:v>
                </c:pt>
                <c:pt idx="347">
                  <c:v>241.51811385853938</c:v>
                </c:pt>
                <c:pt idx="348">
                  <c:v>241.51811385853938</c:v>
                </c:pt>
                <c:pt idx="349">
                  <c:v>241.51811385853938</c:v>
                </c:pt>
                <c:pt idx="350">
                  <c:v>241.51811385853938</c:v>
                </c:pt>
                <c:pt idx="351">
                  <c:v>241.51811385853938</c:v>
                </c:pt>
                <c:pt idx="352">
                  <c:v>241.51811385853938</c:v>
                </c:pt>
                <c:pt idx="353">
                  <c:v>241.51811385853938</c:v>
                </c:pt>
                <c:pt idx="354">
                  <c:v>241.51811385853938</c:v>
                </c:pt>
                <c:pt idx="355">
                  <c:v>241.51811385853938</c:v>
                </c:pt>
                <c:pt idx="356">
                  <c:v>241.51811385853938</c:v>
                </c:pt>
                <c:pt idx="357">
                  <c:v>241.51811385853938</c:v>
                </c:pt>
                <c:pt idx="358">
                  <c:v>241.51811385853938</c:v>
                </c:pt>
                <c:pt idx="359">
                  <c:v>241.51811385853938</c:v>
                </c:pt>
                <c:pt idx="360">
                  <c:v>241.51811385853938</c:v>
                </c:pt>
                <c:pt idx="361">
                  <c:v>241.51811385853938</c:v>
                </c:pt>
                <c:pt idx="362">
                  <c:v>241.51811385853938</c:v>
                </c:pt>
                <c:pt idx="363">
                  <c:v>241.51811385853938</c:v>
                </c:pt>
                <c:pt idx="364">
                  <c:v>241.51811385853938</c:v>
                </c:pt>
                <c:pt idx="365">
                  <c:v>241.51811385853938</c:v>
                </c:pt>
                <c:pt idx="366">
                  <c:v>241.51811385853938</c:v>
                </c:pt>
                <c:pt idx="367">
                  <c:v>241.51811385853938</c:v>
                </c:pt>
                <c:pt idx="368">
                  <c:v>241.51811385853938</c:v>
                </c:pt>
                <c:pt idx="369">
                  <c:v>241.51811385853938</c:v>
                </c:pt>
                <c:pt idx="370">
                  <c:v>241.51811385853938</c:v>
                </c:pt>
                <c:pt idx="371">
                  <c:v>241.51811385853938</c:v>
                </c:pt>
                <c:pt idx="372">
                  <c:v>241.51811385853938</c:v>
                </c:pt>
                <c:pt idx="373">
                  <c:v>241.51811385853938</c:v>
                </c:pt>
                <c:pt idx="374">
                  <c:v>241.51811385853938</c:v>
                </c:pt>
                <c:pt idx="375">
                  <c:v>241.51811385853938</c:v>
                </c:pt>
                <c:pt idx="376">
                  <c:v>241.51811385853938</c:v>
                </c:pt>
                <c:pt idx="377">
                  <c:v>241.51811385853938</c:v>
                </c:pt>
                <c:pt idx="378">
                  <c:v>241.51811385853938</c:v>
                </c:pt>
                <c:pt idx="379">
                  <c:v>241.51811385853938</c:v>
                </c:pt>
                <c:pt idx="380">
                  <c:v>241.51811385853938</c:v>
                </c:pt>
                <c:pt idx="381">
                  <c:v>241.51811385853938</c:v>
                </c:pt>
                <c:pt idx="382">
                  <c:v>241.51811385853938</c:v>
                </c:pt>
                <c:pt idx="383">
                  <c:v>241.51811385853938</c:v>
                </c:pt>
                <c:pt idx="384">
                  <c:v>241.51811385853938</c:v>
                </c:pt>
                <c:pt idx="385">
                  <c:v>241.51811385853938</c:v>
                </c:pt>
                <c:pt idx="386">
                  <c:v>241.51811385853938</c:v>
                </c:pt>
                <c:pt idx="387">
                  <c:v>241.51811385853938</c:v>
                </c:pt>
                <c:pt idx="388">
                  <c:v>241.51811385853938</c:v>
                </c:pt>
                <c:pt idx="389">
                  <c:v>241.51811385853938</c:v>
                </c:pt>
                <c:pt idx="390">
                  <c:v>241.51811385853938</c:v>
                </c:pt>
                <c:pt idx="391">
                  <c:v>241.51811385853938</c:v>
                </c:pt>
                <c:pt idx="392">
                  <c:v>241.51811385853938</c:v>
                </c:pt>
                <c:pt idx="393">
                  <c:v>241.51811385853938</c:v>
                </c:pt>
                <c:pt idx="394">
                  <c:v>241.51811385853938</c:v>
                </c:pt>
                <c:pt idx="395">
                  <c:v>241.51811385853938</c:v>
                </c:pt>
                <c:pt idx="396">
                  <c:v>241.51811385853938</c:v>
                </c:pt>
                <c:pt idx="397">
                  <c:v>241.51811385853938</c:v>
                </c:pt>
                <c:pt idx="398">
                  <c:v>241.51811385853938</c:v>
                </c:pt>
                <c:pt idx="399">
                  <c:v>241.51811385853938</c:v>
                </c:pt>
                <c:pt idx="400">
                  <c:v>241.51811385853938</c:v>
                </c:pt>
                <c:pt idx="401">
                  <c:v>241.51811385853938</c:v>
                </c:pt>
                <c:pt idx="402">
                  <c:v>241.51811385853938</c:v>
                </c:pt>
                <c:pt idx="403">
                  <c:v>241.51811385853938</c:v>
                </c:pt>
                <c:pt idx="404">
                  <c:v>241.51811385853938</c:v>
                </c:pt>
                <c:pt idx="405">
                  <c:v>241.51811385853938</c:v>
                </c:pt>
                <c:pt idx="406">
                  <c:v>241.51811385853938</c:v>
                </c:pt>
                <c:pt idx="407">
                  <c:v>241.51811385853938</c:v>
                </c:pt>
                <c:pt idx="408">
                  <c:v>241.51811385853938</c:v>
                </c:pt>
                <c:pt idx="409">
                  <c:v>241.51811385853938</c:v>
                </c:pt>
                <c:pt idx="410">
                  <c:v>241.51811385853938</c:v>
                </c:pt>
                <c:pt idx="411">
                  <c:v>241.51811385853938</c:v>
                </c:pt>
                <c:pt idx="412">
                  <c:v>241.51811385853938</c:v>
                </c:pt>
                <c:pt idx="413">
                  <c:v>241.51811385853938</c:v>
                </c:pt>
                <c:pt idx="414">
                  <c:v>241.51811385853938</c:v>
                </c:pt>
                <c:pt idx="415">
                  <c:v>241.51811385853938</c:v>
                </c:pt>
                <c:pt idx="416">
                  <c:v>241.51811385853938</c:v>
                </c:pt>
                <c:pt idx="417">
                  <c:v>241.51811385853938</c:v>
                </c:pt>
                <c:pt idx="418">
                  <c:v>241.51811385853938</c:v>
                </c:pt>
                <c:pt idx="419">
                  <c:v>241.51811385853938</c:v>
                </c:pt>
                <c:pt idx="420">
                  <c:v>241.51811385853938</c:v>
                </c:pt>
                <c:pt idx="421">
                  <c:v>241.51811385853938</c:v>
                </c:pt>
                <c:pt idx="422">
                  <c:v>241.51811385853938</c:v>
                </c:pt>
                <c:pt idx="423">
                  <c:v>241.51811385853938</c:v>
                </c:pt>
                <c:pt idx="424">
                  <c:v>241.51811385853938</c:v>
                </c:pt>
                <c:pt idx="425">
                  <c:v>241.51811385853938</c:v>
                </c:pt>
                <c:pt idx="426">
                  <c:v>241.51811385853938</c:v>
                </c:pt>
                <c:pt idx="427">
                  <c:v>241.51811385853938</c:v>
                </c:pt>
                <c:pt idx="428">
                  <c:v>241.51811385853938</c:v>
                </c:pt>
                <c:pt idx="429">
                  <c:v>241.51811385853938</c:v>
                </c:pt>
                <c:pt idx="430">
                  <c:v>241.51811385853938</c:v>
                </c:pt>
                <c:pt idx="431">
                  <c:v>241.51811385853938</c:v>
                </c:pt>
                <c:pt idx="432">
                  <c:v>241.51811385853938</c:v>
                </c:pt>
                <c:pt idx="433">
                  <c:v>241.51811385853938</c:v>
                </c:pt>
                <c:pt idx="434">
                  <c:v>241.51811385853938</c:v>
                </c:pt>
                <c:pt idx="435">
                  <c:v>241.51811385853938</c:v>
                </c:pt>
                <c:pt idx="436">
                  <c:v>241.51811385853938</c:v>
                </c:pt>
                <c:pt idx="437">
                  <c:v>241.51811385853938</c:v>
                </c:pt>
                <c:pt idx="438">
                  <c:v>241.51811385853938</c:v>
                </c:pt>
                <c:pt idx="439">
                  <c:v>241.51811385853938</c:v>
                </c:pt>
                <c:pt idx="440">
                  <c:v>241.51811385853938</c:v>
                </c:pt>
                <c:pt idx="441">
                  <c:v>241.51811385853938</c:v>
                </c:pt>
                <c:pt idx="442">
                  <c:v>241.51811385853938</c:v>
                </c:pt>
                <c:pt idx="443">
                  <c:v>241.51811385853938</c:v>
                </c:pt>
                <c:pt idx="444">
                  <c:v>241.51811385853938</c:v>
                </c:pt>
                <c:pt idx="445">
                  <c:v>241.51811385853938</c:v>
                </c:pt>
                <c:pt idx="446">
                  <c:v>241.51811385853938</c:v>
                </c:pt>
                <c:pt idx="447">
                  <c:v>241.51811385853938</c:v>
                </c:pt>
                <c:pt idx="448">
                  <c:v>241.51811385853938</c:v>
                </c:pt>
                <c:pt idx="449">
                  <c:v>241.51811385853938</c:v>
                </c:pt>
                <c:pt idx="450">
                  <c:v>241.51811385853938</c:v>
                </c:pt>
                <c:pt idx="451">
                  <c:v>241.51811385853938</c:v>
                </c:pt>
                <c:pt idx="452">
                  <c:v>241.51811385853938</c:v>
                </c:pt>
                <c:pt idx="453">
                  <c:v>241.51811385853938</c:v>
                </c:pt>
                <c:pt idx="454">
                  <c:v>241.51811385853938</c:v>
                </c:pt>
                <c:pt idx="455">
                  <c:v>241.51811385853938</c:v>
                </c:pt>
                <c:pt idx="456">
                  <c:v>241.51811385853938</c:v>
                </c:pt>
                <c:pt idx="457">
                  <c:v>241.51811385853938</c:v>
                </c:pt>
                <c:pt idx="458">
                  <c:v>241.51811385853938</c:v>
                </c:pt>
                <c:pt idx="459">
                  <c:v>241.51811385853938</c:v>
                </c:pt>
                <c:pt idx="460">
                  <c:v>241.51811385853938</c:v>
                </c:pt>
                <c:pt idx="461">
                  <c:v>241.51811385853938</c:v>
                </c:pt>
                <c:pt idx="462">
                  <c:v>241.51811385853938</c:v>
                </c:pt>
                <c:pt idx="463">
                  <c:v>241.51811385853938</c:v>
                </c:pt>
                <c:pt idx="464">
                  <c:v>241.51811385853938</c:v>
                </c:pt>
                <c:pt idx="465">
                  <c:v>241.51811385853938</c:v>
                </c:pt>
                <c:pt idx="466">
                  <c:v>241.51811385853938</c:v>
                </c:pt>
                <c:pt idx="467">
                  <c:v>241.51811385853938</c:v>
                </c:pt>
                <c:pt idx="468">
                  <c:v>241.51811385853938</c:v>
                </c:pt>
                <c:pt idx="469">
                  <c:v>241.51811385853938</c:v>
                </c:pt>
                <c:pt idx="470">
                  <c:v>241.51811385853938</c:v>
                </c:pt>
                <c:pt idx="471">
                  <c:v>241.51811385853938</c:v>
                </c:pt>
                <c:pt idx="472">
                  <c:v>241.51811385853938</c:v>
                </c:pt>
                <c:pt idx="473">
                  <c:v>241.51811385853938</c:v>
                </c:pt>
                <c:pt idx="474">
                  <c:v>241.51811385853938</c:v>
                </c:pt>
                <c:pt idx="475">
                  <c:v>241.51811385853938</c:v>
                </c:pt>
                <c:pt idx="476">
                  <c:v>241.51811385853938</c:v>
                </c:pt>
                <c:pt idx="477">
                  <c:v>241.51811385853938</c:v>
                </c:pt>
                <c:pt idx="478">
                  <c:v>241.51811385853938</c:v>
                </c:pt>
                <c:pt idx="479">
                  <c:v>241.51811385853938</c:v>
                </c:pt>
                <c:pt idx="480">
                  <c:v>241.51811385853938</c:v>
                </c:pt>
                <c:pt idx="481">
                  <c:v>241.51811385853938</c:v>
                </c:pt>
                <c:pt idx="482">
                  <c:v>241.51811385853938</c:v>
                </c:pt>
                <c:pt idx="483">
                  <c:v>241.51811385853938</c:v>
                </c:pt>
                <c:pt idx="484">
                  <c:v>241.51811385853938</c:v>
                </c:pt>
                <c:pt idx="485">
                  <c:v>241.51811385853938</c:v>
                </c:pt>
                <c:pt idx="486">
                  <c:v>241.51811385853938</c:v>
                </c:pt>
                <c:pt idx="487">
                  <c:v>241.51811385853938</c:v>
                </c:pt>
                <c:pt idx="488">
                  <c:v>241.51811385853938</c:v>
                </c:pt>
                <c:pt idx="489">
                  <c:v>241.51811385853938</c:v>
                </c:pt>
                <c:pt idx="490">
                  <c:v>241.51811385853938</c:v>
                </c:pt>
                <c:pt idx="491">
                  <c:v>241.51811385853938</c:v>
                </c:pt>
                <c:pt idx="492">
                  <c:v>241.51811385853938</c:v>
                </c:pt>
                <c:pt idx="493">
                  <c:v>241.51811385853938</c:v>
                </c:pt>
                <c:pt idx="494">
                  <c:v>241.51811385853938</c:v>
                </c:pt>
                <c:pt idx="495">
                  <c:v>241.51811385853938</c:v>
                </c:pt>
                <c:pt idx="496">
                  <c:v>241.51811385853938</c:v>
                </c:pt>
                <c:pt idx="497">
                  <c:v>241.51811385853938</c:v>
                </c:pt>
                <c:pt idx="498">
                  <c:v>241.51811385853938</c:v>
                </c:pt>
                <c:pt idx="499">
                  <c:v>241.51811385853938</c:v>
                </c:pt>
                <c:pt idx="500">
                  <c:v>241.51811385853938</c:v>
                </c:pt>
                <c:pt idx="501">
                  <c:v>241.51811385853938</c:v>
                </c:pt>
                <c:pt idx="502">
                  <c:v>241.51811385853938</c:v>
                </c:pt>
                <c:pt idx="503">
                  <c:v>241.51811385853938</c:v>
                </c:pt>
                <c:pt idx="504">
                  <c:v>241.51811385853938</c:v>
                </c:pt>
                <c:pt idx="505">
                  <c:v>241.51811385853938</c:v>
                </c:pt>
                <c:pt idx="506">
                  <c:v>241.51811385853938</c:v>
                </c:pt>
                <c:pt idx="507">
                  <c:v>241.51811385853938</c:v>
                </c:pt>
                <c:pt idx="508">
                  <c:v>241.51811385853938</c:v>
                </c:pt>
                <c:pt idx="509">
                  <c:v>241.51811385853938</c:v>
                </c:pt>
                <c:pt idx="510">
                  <c:v>241.51811385853938</c:v>
                </c:pt>
                <c:pt idx="511">
                  <c:v>241.51811385853938</c:v>
                </c:pt>
                <c:pt idx="512">
                  <c:v>241.51811385853938</c:v>
                </c:pt>
                <c:pt idx="513">
                  <c:v>241.51811385853938</c:v>
                </c:pt>
                <c:pt idx="514">
                  <c:v>241.51811385853938</c:v>
                </c:pt>
                <c:pt idx="515">
                  <c:v>241.51811385853938</c:v>
                </c:pt>
                <c:pt idx="516">
                  <c:v>241.51811385853938</c:v>
                </c:pt>
                <c:pt idx="517">
                  <c:v>241.51811385853938</c:v>
                </c:pt>
                <c:pt idx="518">
                  <c:v>241.51811385853938</c:v>
                </c:pt>
                <c:pt idx="519">
                  <c:v>241.51811385853938</c:v>
                </c:pt>
                <c:pt idx="520">
                  <c:v>241.51811385853938</c:v>
                </c:pt>
                <c:pt idx="521">
                  <c:v>241.51811385853938</c:v>
                </c:pt>
                <c:pt idx="522">
                  <c:v>241.51811385853938</c:v>
                </c:pt>
                <c:pt idx="523">
                  <c:v>241.51811385853938</c:v>
                </c:pt>
                <c:pt idx="524">
                  <c:v>241.51811385853938</c:v>
                </c:pt>
                <c:pt idx="525">
                  <c:v>241.51811385853938</c:v>
                </c:pt>
                <c:pt idx="526">
                  <c:v>241.51811385853938</c:v>
                </c:pt>
                <c:pt idx="527">
                  <c:v>241.51811385853938</c:v>
                </c:pt>
                <c:pt idx="528">
                  <c:v>241.51811385853938</c:v>
                </c:pt>
                <c:pt idx="529">
                  <c:v>241.51811385853938</c:v>
                </c:pt>
                <c:pt idx="530">
                  <c:v>241.51811385853938</c:v>
                </c:pt>
                <c:pt idx="531">
                  <c:v>241.51811385853938</c:v>
                </c:pt>
                <c:pt idx="532">
                  <c:v>241.51811385853938</c:v>
                </c:pt>
                <c:pt idx="533">
                  <c:v>241.51811385853938</c:v>
                </c:pt>
                <c:pt idx="534">
                  <c:v>241.51811385853938</c:v>
                </c:pt>
                <c:pt idx="535">
                  <c:v>241.51811385853938</c:v>
                </c:pt>
                <c:pt idx="536">
                  <c:v>241.51811385853938</c:v>
                </c:pt>
                <c:pt idx="537">
                  <c:v>241.51811385853938</c:v>
                </c:pt>
                <c:pt idx="538">
                  <c:v>241.51811385853938</c:v>
                </c:pt>
                <c:pt idx="539">
                  <c:v>241.51811385853938</c:v>
                </c:pt>
                <c:pt idx="540">
                  <c:v>241.51811385853938</c:v>
                </c:pt>
                <c:pt idx="541">
                  <c:v>241.51811385853938</c:v>
                </c:pt>
                <c:pt idx="542">
                  <c:v>241.51811385853938</c:v>
                </c:pt>
                <c:pt idx="543">
                  <c:v>241.51811385853938</c:v>
                </c:pt>
                <c:pt idx="544">
                  <c:v>241.51811385853938</c:v>
                </c:pt>
                <c:pt idx="545">
                  <c:v>241.51811385853938</c:v>
                </c:pt>
                <c:pt idx="546">
                  <c:v>241.51811385853938</c:v>
                </c:pt>
                <c:pt idx="547">
                  <c:v>241.51811385853938</c:v>
                </c:pt>
                <c:pt idx="548">
                  <c:v>241.51811385853938</c:v>
                </c:pt>
                <c:pt idx="549">
                  <c:v>241.51811385853938</c:v>
                </c:pt>
                <c:pt idx="550">
                  <c:v>241.51811385853938</c:v>
                </c:pt>
                <c:pt idx="551">
                  <c:v>241.51811385853938</c:v>
                </c:pt>
                <c:pt idx="552">
                  <c:v>241.51811385853938</c:v>
                </c:pt>
                <c:pt idx="553">
                  <c:v>241.51811385853938</c:v>
                </c:pt>
                <c:pt idx="554">
                  <c:v>241.51811385853938</c:v>
                </c:pt>
                <c:pt idx="555">
                  <c:v>241.51811385853938</c:v>
                </c:pt>
                <c:pt idx="556">
                  <c:v>241.51811385853938</c:v>
                </c:pt>
                <c:pt idx="557">
                  <c:v>241.51811385853938</c:v>
                </c:pt>
                <c:pt idx="558">
                  <c:v>241.51811385853938</c:v>
                </c:pt>
                <c:pt idx="559">
                  <c:v>241.51811385853938</c:v>
                </c:pt>
                <c:pt idx="560">
                  <c:v>241.51811385853938</c:v>
                </c:pt>
                <c:pt idx="561">
                  <c:v>241.51811385853938</c:v>
                </c:pt>
                <c:pt idx="562">
                  <c:v>241.51811385853938</c:v>
                </c:pt>
                <c:pt idx="563">
                  <c:v>241.51811385853938</c:v>
                </c:pt>
                <c:pt idx="564">
                  <c:v>241.51811385853938</c:v>
                </c:pt>
                <c:pt idx="565">
                  <c:v>241.51811385853938</c:v>
                </c:pt>
                <c:pt idx="566">
                  <c:v>241.51811385853938</c:v>
                </c:pt>
                <c:pt idx="567">
                  <c:v>241.51811385853938</c:v>
                </c:pt>
                <c:pt idx="568">
                  <c:v>241.51811385853938</c:v>
                </c:pt>
                <c:pt idx="569">
                  <c:v>241.51811385853938</c:v>
                </c:pt>
                <c:pt idx="570">
                  <c:v>241.51811385853938</c:v>
                </c:pt>
                <c:pt idx="571">
                  <c:v>241.51811385853938</c:v>
                </c:pt>
                <c:pt idx="572">
                  <c:v>241.51811385853938</c:v>
                </c:pt>
                <c:pt idx="573">
                  <c:v>241.51811385853938</c:v>
                </c:pt>
                <c:pt idx="574">
                  <c:v>241.51811385853938</c:v>
                </c:pt>
                <c:pt idx="575">
                  <c:v>241.51811385853938</c:v>
                </c:pt>
                <c:pt idx="576">
                  <c:v>241.51811385853938</c:v>
                </c:pt>
                <c:pt idx="577">
                  <c:v>241.51811385853938</c:v>
                </c:pt>
                <c:pt idx="578">
                  <c:v>241.51811385853938</c:v>
                </c:pt>
                <c:pt idx="579">
                  <c:v>241.51811385853938</c:v>
                </c:pt>
                <c:pt idx="580">
                  <c:v>241.51811385853938</c:v>
                </c:pt>
                <c:pt idx="581">
                  <c:v>241.51811385853938</c:v>
                </c:pt>
                <c:pt idx="582">
                  <c:v>241.51811385853938</c:v>
                </c:pt>
                <c:pt idx="583">
                  <c:v>241.51811385853938</c:v>
                </c:pt>
                <c:pt idx="584">
                  <c:v>241.51811385853938</c:v>
                </c:pt>
                <c:pt idx="585">
                  <c:v>241.51811385853938</c:v>
                </c:pt>
                <c:pt idx="586">
                  <c:v>241.51811385853938</c:v>
                </c:pt>
                <c:pt idx="587">
                  <c:v>241.51811385853938</c:v>
                </c:pt>
                <c:pt idx="588">
                  <c:v>241.51811385853938</c:v>
                </c:pt>
                <c:pt idx="589">
                  <c:v>241.51811385853938</c:v>
                </c:pt>
                <c:pt idx="590">
                  <c:v>241.51811385853938</c:v>
                </c:pt>
                <c:pt idx="591">
                  <c:v>241.51811385853938</c:v>
                </c:pt>
                <c:pt idx="592">
                  <c:v>241.51811385853938</c:v>
                </c:pt>
                <c:pt idx="593">
                  <c:v>241.51811385853938</c:v>
                </c:pt>
                <c:pt idx="594">
                  <c:v>241.51811385853938</c:v>
                </c:pt>
                <c:pt idx="595">
                  <c:v>241.51811385853938</c:v>
                </c:pt>
                <c:pt idx="596">
                  <c:v>241.51811385853938</c:v>
                </c:pt>
                <c:pt idx="597">
                  <c:v>241.51811385853938</c:v>
                </c:pt>
                <c:pt idx="598">
                  <c:v>241.51811385853938</c:v>
                </c:pt>
                <c:pt idx="599">
                  <c:v>241.51811385853938</c:v>
                </c:pt>
                <c:pt idx="600">
                  <c:v>241.51811385853938</c:v>
                </c:pt>
                <c:pt idx="601">
                  <c:v>241.51811385853938</c:v>
                </c:pt>
                <c:pt idx="602">
                  <c:v>241.51811385853938</c:v>
                </c:pt>
                <c:pt idx="603">
                  <c:v>241.51811385853938</c:v>
                </c:pt>
                <c:pt idx="604">
                  <c:v>241.51811385853938</c:v>
                </c:pt>
                <c:pt idx="605">
                  <c:v>241.51811385853938</c:v>
                </c:pt>
                <c:pt idx="606">
                  <c:v>241.51811385853938</c:v>
                </c:pt>
                <c:pt idx="607">
                  <c:v>241.51811385853938</c:v>
                </c:pt>
                <c:pt idx="608">
                  <c:v>241.51811385853938</c:v>
                </c:pt>
                <c:pt idx="609">
                  <c:v>241.51811385853938</c:v>
                </c:pt>
                <c:pt idx="610">
                  <c:v>241.51811385853938</c:v>
                </c:pt>
                <c:pt idx="611">
                  <c:v>241.51811385853938</c:v>
                </c:pt>
                <c:pt idx="612">
                  <c:v>241.51811385853938</c:v>
                </c:pt>
                <c:pt idx="613">
                  <c:v>241.51811385853938</c:v>
                </c:pt>
                <c:pt idx="614">
                  <c:v>241.51811385853938</c:v>
                </c:pt>
                <c:pt idx="615">
                  <c:v>241.51811385853938</c:v>
                </c:pt>
                <c:pt idx="616">
                  <c:v>241.51811385853938</c:v>
                </c:pt>
                <c:pt idx="617">
                  <c:v>241.51811385853938</c:v>
                </c:pt>
                <c:pt idx="618">
                  <c:v>241.51811385853938</c:v>
                </c:pt>
                <c:pt idx="619">
                  <c:v>241.51811385853938</c:v>
                </c:pt>
                <c:pt idx="620">
                  <c:v>241.51811385853938</c:v>
                </c:pt>
                <c:pt idx="621">
                  <c:v>241.51811385853938</c:v>
                </c:pt>
                <c:pt idx="622">
                  <c:v>241.51811385853938</c:v>
                </c:pt>
                <c:pt idx="623">
                  <c:v>241.51811385853938</c:v>
                </c:pt>
                <c:pt idx="624">
                  <c:v>241.51811385853938</c:v>
                </c:pt>
                <c:pt idx="625">
                  <c:v>241.51811385853938</c:v>
                </c:pt>
                <c:pt idx="626">
                  <c:v>241.51811385853938</c:v>
                </c:pt>
                <c:pt idx="627">
                  <c:v>241.51811385853938</c:v>
                </c:pt>
                <c:pt idx="628">
                  <c:v>241.51811385853938</c:v>
                </c:pt>
                <c:pt idx="629">
                  <c:v>241.51811385853938</c:v>
                </c:pt>
                <c:pt idx="630">
                  <c:v>241.51811385853938</c:v>
                </c:pt>
                <c:pt idx="631">
                  <c:v>241.51811385853938</c:v>
                </c:pt>
                <c:pt idx="632">
                  <c:v>241.51811385853938</c:v>
                </c:pt>
                <c:pt idx="633">
                  <c:v>241.51811385853938</c:v>
                </c:pt>
                <c:pt idx="634">
                  <c:v>241.51811385853938</c:v>
                </c:pt>
                <c:pt idx="635">
                  <c:v>241.51811385853938</c:v>
                </c:pt>
                <c:pt idx="636">
                  <c:v>241.51811385853938</c:v>
                </c:pt>
                <c:pt idx="637">
                  <c:v>241.51811385853938</c:v>
                </c:pt>
                <c:pt idx="638">
                  <c:v>241.51811385853938</c:v>
                </c:pt>
                <c:pt idx="639">
                  <c:v>241.51811385853938</c:v>
                </c:pt>
                <c:pt idx="640">
                  <c:v>241.51811385853938</c:v>
                </c:pt>
                <c:pt idx="641">
                  <c:v>241.51811385853938</c:v>
                </c:pt>
                <c:pt idx="642">
                  <c:v>241.51811385853938</c:v>
                </c:pt>
                <c:pt idx="643">
                  <c:v>241.51811385853938</c:v>
                </c:pt>
                <c:pt idx="644">
                  <c:v>241.51811385853938</c:v>
                </c:pt>
                <c:pt idx="645">
                  <c:v>241.51811385853938</c:v>
                </c:pt>
                <c:pt idx="646">
                  <c:v>241.51811385853938</c:v>
                </c:pt>
                <c:pt idx="647">
                  <c:v>241.51811385853938</c:v>
                </c:pt>
                <c:pt idx="648">
                  <c:v>241.51811385853938</c:v>
                </c:pt>
                <c:pt idx="649">
                  <c:v>241.51811385853938</c:v>
                </c:pt>
                <c:pt idx="650">
                  <c:v>241.51811385853938</c:v>
                </c:pt>
                <c:pt idx="651">
                  <c:v>241.51811385853938</c:v>
                </c:pt>
                <c:pt idx="652">
                  <c:v>241.51811385853938</c:v>
                </c:pt>
                <c:pt idx="653">
                  <c:v>241.51811385853938</c:v>
                </c:pt>
                <c:pt idx="654">
                  <c:v>241.51811385853938</c:v>
                </c:pt>
                <c:pt idx="655">
                  <c:v>241.51811385853938</c:v>
                </c:pt>
                <c:pt idx="656">
                  <c:v>241.51811385853938</c:v>
                </c:pt>
                <c:pt idx="657">
                  <c:v>241.51811385853938</c:v>
                </c:pt>
                <c:pt idx="658">
                  <c:v>241.51811385853938</c:v>
                </c:pt>
                <c:pt idx="659">
                  <c:v>241.51811385853938</c:v>
                </c:pt>
                <c:pt idx="660">
                  <c:v>241.51811385853938</c:v>
                </c:pt>
                <c:pt idx="661">
                  <c:v>241.51811385853938</c:v>
                </c:pt>
                <c:pt idx="662">
                  <c:v>241.51811385853938</c:v>
                </c:pt>
                <c:pt idx="663">
                  <c:v>241.51811385853938</c:v>
                </c:pt>
                <c:pt idx="664">
                  <c:v>241.51811385853938</c:v>
                </c:pt>
                <c:pt idx="665">
                  <c:v>241.51811385853938</c:v>
                </c:pt>
                <c:pt idx="666">
                  <c:v>241.51811385853938</c:v>
                </c:pt>
                <c:pt idx="667">
                  <c:v>241.51811385853938</c:v>
                </c:pt>
                <c:pt idx="668">
                  <c:v>241.51811385853938</c:v>
                </c:pt>
                <c:pt idx="669">
                  <c:v>241.51811385853938</c:v>
                </c:pt>
                <c:pt idx="670">
                  <c:v>241.51811385853938</c:v>
                </c:pt>
                <c:pt idx="671">
                  <c:v>241.51811385853938</c:v>
                </c:pt>
                <c:pt idx="672">
                  <c:v>241.51811385853938</c:v>
                </c:pt>
                <c:pt idx="673">
                  <c:v>241.51811385853938</c:v>
                </c:pt>
                <c:pt idx="674">
                  <c:v>241.51811385853938</c:v>
                </c:pt>
                <c:pt idx="675">
                  <c:v>241.51811385853938</c:v>
                </c:pt>
                <c:pt idx="676">
                  <c:v>241.51811385853938</c:v>
                </c:pt>
                <c:pt idx="677">
                  <c:v>241.51811385853938</c:v>
                </c:pt>
                <c:pt idx="678">
                  <c:v>241.51811385853938</c:v>
                </c:pt>
                <c:pt idx="679">
                  <c:v>241.51811385853938</c:v>
                </c:pt>
                <c:pt idx="680">
                  <c:v>241.51811385853938</c:v>
                </c:pt>
                <c:pt idx="681">
                  <c:v>241.51811385853938</c:v>
                </c:pt>
                <c:pt idx="682">
                  <c:v>241.51811385853938</c:v>
                </c:pt>
                <c:pt idx="683">
                  <c:v>241.51811385853938</c:v>
                </c:pt>
                <c:pt idx="684">
                  <c:v>241.51811385853938</c:v>
                </c:pt>
                <c:pt idx="685">
                  <c:v>241.51811385853938</c:v>
                </c:pt>
                <c:pt idx="686">
                  <c:v>241.51811385853938</c:v>
                </c:pt>
                <c:pt idx="687">
                  <c:v>241.51811385853938</c:v>
                </c:pt>
                <c:pt idx="688">
                  <c:v>241.51811385853938</c:v>
                </c:pt>
                <c:pt idx="689">
                  <c:v>241.51811385853938</c:v>
                </c:pt>
                <c:pt idx="690">
                  <c:v>241.51811385853938</c:v>
                </c:pt>
                <c:pt idx="691">
                  <c:v>241.51811385853938</c:v>
                </c:pt>
                <c:pt idx="692">
                  <c:v>241.51811385853938</c:v>
                </c:pt>
                <c:pt idx="693">
                  <c:v>241.51811385853938</c:v>
                </c:pt>
                <c:pt idx="694">
                  <c:v>241.51811385853938</c:v>
                </c:pt>
                <c:pt idx="695">
                  <c:v>241.51811385853938</c:v>
                </c:pt>
                <c:pt idx="696">
                  <c:v>241.51811385853938</c:v>
                </c:pt>
                <c:pt idx="697">
                  <c:v>241.51811385853938</c:v>
                </c:pt>
                <c:pt idx="698">
                  <c:v>241.51811385853938</c:v>
                </c:pt>
                <c:pt idx="699">
                  <c:v>241.51811385853938</c:v>
                </c:pt>
                <c:pt idx="700">
                  <c:v>241.51811385853938</c:v>
                </c:pt>
                <c:pt idx="701">
                  <c:v>241.51811385853938</c:v>
                </c:pt>
                <c:pt idx="702">
                  <c:v>241.51811385853938</c:v>
                </c:pt>
                <c:pt idx="703">
                  <c:v>241.51811385853938</c:v>
                </c:pt>
                <c:pt idx="704">
                  <c:v>241.51811385853938</c:v>
                </c:pt>
                <c:pt idx="705">
                  <c:v>241.51811385853938</c:v>
                </c:pt>
                <c:pt idx="706">
                  <c:v>241.51811385853938</c:v>
                </c:pt>
                <c:pt idx="707">
                  <c:v>241.51811385853938</c:v>
                </c:pt>
                <c:pt idx="708">
                  <c:v>241.51811385853938</c:v>
                </c:pt>
                <c:pt idx="709">
                  <c:v>241.51811385853938</c:v>
                </c:pt>
                <c:pt idx="710">
                  <c:v>241.51811385853938</c:v>
                </c:pt>
                <c:pt idx="711">
                  <c:v>241.51811385853938</c:v>
                </c:pt>
                <c:pt idx="712">
                  <c:v>241.51811385853938</c:v>
                </c:pt>
                <c:pt idx="713">
                  <c:v>241.51811385853938</c:v>
                </c:pt>
                <c:pt idx="714">
                  <c:v>241.51811385853938</c:v>
                </c:pt>
                <c:pt idx="715">
                  <c:v>241.51811385853938</c:v>
                </c:pt>
                <c:pt idx="716">
                  <c:v>241.51811385853938</c:v>
                </c:pt>
                <c:pt idx="717">
                  <c:v>241.51811385853938</c:v>
                </c:pt>
                <c:pt idx="718">
                  <c:v>241.51811385853938</c:v>
                </c:pt>
                <c:pt idx="719">
                  <c:v>241.51811385853938</c:v>
                </c:pt>
                <c:pt idx="720">
                  <c:v>241.51811385853938</c:v>
                </c:pt>
                <c:pt idx="721">
                  <c:v>241.51811385853938</c:v>
                </c:pt>
                <c:pt idx="722">
                  <c:v>241.51811385853938</c:v>
                </c:pt>
                <c:pt idx="723">
                  <c:v>241.51811385853938</c:v>
                </c:pt>
                <c:pt idx="724">
                  <c:v>241.51811385853938</c:v>
                </c:pt>
                <c:pt idx="725">
                  <c:v>241.51811385853938</c:v>
                </c:pt>
                <c:pt idx="726">
                  <c:v>241.51811385853938</c:v>
                </c:pt>
                <c:pt idx="727">
                  <c:v>241.51811385853938</c:v>
                </c:pt>
                <c:pt idx="728">
                  <c:v>241.51811385853938</c:v>
                </c:pt>
                <c:pt idx="729">
                  <c:v>241.51811385853938</c:v>
                </c:pt>
                <c:pt idx="730">
                  <c:v>241.51811385853938</c:v>
                </c:pt>
                <c:pt idx="731">
                  <c:v>241.51811385853938</c:v>
                </c:pt>
                <c:pt idx="732">
                  <c:v>241.51811385853938</c:v>
                </c:pt>
                <c:pt idx="733">
                  <c:v>241.51811385853938</c:v>
                </c:pt>
                <c:pt idx="734">
                  <c:v>241.51811385853938</c:v>
                </c:pt>
                <c:pt idx="735">
                  <c:v>241.51811385853938</c:v>
                </c:pt>
                <c:pt idx="736">
                  <c:v>241.51811385853938</c:v>
                </c:pt>
                <c:pt idx="737">
                  <c:v>241.51811385853938</c:v>
                </c:pt>
                <c:pt idx="738">
                  <c:v>241.51811385853938</c:v>
                </c:pt>
                <c:pt idx="739">
                  <c:v>241.51811385853938</c:v>
                </c:pt>
                <c:pt idx="740">
                  <c:v>241.51811385853938</c:v>
                </c:pt>
                <c:pt idx="741">
                  <c:v>241.51811385853938</c:v>
                </c:pt>
                <c:pt idx="742">
                  <c:v>241.51811385853938</c:v>
                </c:pt>
                <c:pt idx="743">
                  <c:v>241.51811385853938</c:v>
                </c:pt>
                <c:pt idx="744">
                  <c:v>241.51811385853938</c:v>
                </c:pt>
                <c:pt idx="745">
                  <c:v>241.51811385853938</c:v>
                </c:pt>
                <c:pt idx="746">
                  <c:v>241.51811385853938</c:v>
                </c:pt>
                <c:pt idx="747">
                  <c:v>241.51811385853938</c:v>
                </c:pt>
                <c:pt idx="748">
                  <c:v>241.51811385853938</c:v>
                </c:pt>
                <c:pt idx="749">
                  <c:v>241.51811385853938</c:v>
                </c:pt>
                <c:pt idx="750">
                  <c:v>241.51811385853938</c:v>
                </c:pt>
                <c:pt idx="751">
                  <c:v>241.51811385853938</c:v>
                </c:pt>
                <c:pt idx="752">
                  <c:v>241.51811385853938</c:v>
                </c:pt>
                <c:pt idx="753">
                  <c:v>241.51811385853938</c:v>
                </c:pt>
                <c:pt idx="754">
                  <c:v>241.51811385853938</c:v>
                </c:pt>
                <c:pt idx="755">
                  <c:v>241.51811385853938</c:v>
                </c:pt>
                <c:pt idx="756">
                  <c:v>241.51811385853938</c:v>
                </c:pt>
                <c:pt idx="757">
                  <c:v>241.51811385853938</c:v>
                </c:pt>
                <c:pt idx="758">
                  <c:v>241.51811385853938</c:v>
                </c:pt>
                <c:pt idx="759">
                  <c:v>241.51811385853938</c:v>
                </c:pt>
                <c:pt idx="760">
                  <c:v>241.51811385853938</c:v>
                </c:pt>
                <c:pt idx="761">
                  <c:v>241.51811385853938</c:v>
                </c:pt>
                <c:pt idx="762">
                  <c:v>241.51811385853938</c:v>
                </c:pt>
                <c:pt idx="763">
                  <c:v>241.51811385853938</c:v>
                </c:pt>
                <c:pt idx="764">
                  <c:v>241.51811385853938</c:v>
                </c:pt>
                <c:pt idx="765">
                  <c:v>241.51811385853938</c:v>
                </c:pt>
                <c:pt idx="766">
                  <c:v>241.51811385853938</c:v>
                </c:pt>
                <c:pt idx="767">
                  <c:v>241.51811385853938</c:v>
                </c:pt>
                <c:pt idx="768">
                  <c:v>241.51811385853938</c:v>
                </c:pt>
                <c:pt idx="769">
                  <c:v>241.51811385853938</c:v>
                </c:pt>
                <c:pt idx="770">
                  <c:v>241.51811385853938</c:v>
                </c:pt>
                <c:pt idx="771">
                  <c:v>241.51811385853938</c:v>
                </c:pt>
                <c:pt idx="772">
                  <c:v>241.51811385853938</c:v>
                </c:pt>
                <c:pt idx="773">
                  <c:v>241.51811385853938</c:v>
                </c:pt>
                <c:pt idx="774">
                  <c:v>241.51811385853938</c:v>
                </c:pt>
                <c:pt idx="775">
                  <c:v>241.51811385853938</c:v>
                </c:pt>
                <c:pt idx="776">
                  <c:v>241.51811385853938</c:v>
                </c:pt>
                <c:pt idx="777">
                  <c:v>241.51811385853938</c:v>
                </c:pt>
                <c:pt idx="778">
                  <c:v>241.51811385853938</c:v>
                </c:pt>
                <c:pt idx="779">
                  <c:v>241.51811385853938</c:v>
                </c:pt>
                <c:pt idx="780">
                  <c:v>241.51811385853938</c:v>
                </c:pt>
                <c:pt idx="781">
                  <c:v>241.51811385853938</c:v>
                </c:pt>
                <c:pt idx="782">
                  <c:v>241.51811385853938</c:v>
                </c:pt>
                <c:pt idx="783">
                  <c:v>241.51811385853938</c:v>
                </c:pt>
                <c:pt idx="784">
                  <c:v>241.51811385853938</c:v>
                </c:pt>
                <c:pt idx="785">
                  <c:v>241.51811385853938</c:v>
                </c:pt>
                <c:pt idx="786">
                  <c:v>241.51811385853938</c:v>
                </c:pt>
                <c:pt idx="787">
                  <c:v>241.51811385853938</c:v>
                </c:pt>
                <c:pt idx="788">
                  <c:v>241.51811385853938</c:v>
                </c:pt>
                <c:pt idx="789">
                  <c:v>241.51811385853938</c:v>
                </c:pt>
                <c:pt idx="790">
                  <c:v>241.51811385853938</c:v>
                </c:pt>
                <c:pt idx="791">
                  <c:v>241.51811385853938</c:v>
                </c:pt>
                <c:pt idx="792">
                  <c:v>241.51811385853938</c:v>
                </c:pt>
                <c:pt idx="793">
                  <c:v>241.51811385853938</c:v>
                </c:pt>
                <c:pt idx="794">
                  <c:v>241.51811385853938</c:v>
                </c:pt>
                <c:pt idx="795">
                  <c:v>241.51811385853938</c:v>
                </c:pt>
                <c:pt idx="796">
                  <c:v>241.51811385853938</c:v>
                </c:pt>
                <c:pt idx="797">
                  <c:v>241.51811385853938</c:v>
                </c:pt>
                <c:pt idx="798">
                  <c:v>241.51811385853938</c:v>
                </c:pt>
                <c:pt idx="799">
                  <c:v>241.51811385853938</c:v>
                </c:pt>
                <c:pt idx="800">
                  <c:v>241.51811385853938</c:v>
                </c:pt>
                <c:pt idx="801">
                  <c:v>241.51811385853938</c:v>
                </c:pt>
                <c:pt idx="802">
                  <c:v>241.51811385853938</c:v>
                </c:pt>
                <c:pt idx="803">
                  <c:v>241.51811385853938</c:v>
                </c:pt>
                <c:pt idx="804">
                  <c:v>241.51811385853938</c:v>
                </c:pt>
                <c:pt idx="805">
                  <c:v>241.51811385853938</c:v>
                </c:pt>
                <c:pt idx="806">
                  <c:v>241.51811385853938</c:v>
                </c:pt>
                <c:pt idx="807">
                  <c:v>241.51811385853938</c:v>
                </c:pt>
                <c:pt idx="808">
                  <c:v>241.51811385853938</c:v>
                </c:pt>
                <c:pt idx="809">
                  <c:v>241.51811385853938</c:v>
                </c:pt>
                <c:pt idx="810">
                  <c:v>241.51811385853938</c:v>
                </c:pt>
                <c:pt idx="811">
                  <c:v>241.51811385853938</c:v>
                </c:pt>
                <c:pt idx="812">
                  <c:v>241.51811385853938</c:v>
                </c:pt>
                <c:pt idx="813">
                  <c:v>241.51811385853938</c:v>
                </c:pt>
                <c:pt idx="814">
                  <c:v>241.51811385853938</c:v>
                </c:pt>
                <c:pt idx="815">
                  <c:v>241.51811385853938</c:v>
                </c:pt>
                <c:pt idx="816">
                  <c:v>241.51811385853938</c:v>
                </c:pt>
                <c:pt idx="817">
                  <c:v>241.51811385853938</c:v>
                </c:pt>
                <c:pt idx="818">
                  <c:v>241.51811385853938</c:v>
                </c:pt>
                <c:pt idx="819">
                  <c:v>241.51811385853938</c:v>
                </c:pt>
                <c:pt idx="820">
                  <c:v>241.51811385853938</c:v>
                </c:pt>
                <c:pt idx="821">
                  <c:v>241.51811385853938</c:v>
                </c:pt>
                <c:pt idx="822">
                  <c:v>241.51811385853938</c:v>
                </c:pt>
                <c:pt idx="823">
                  <c:v>241.51811385853938</c:v>
                </c:pt>
                <c:pt idx="824">
                  <c:v>241.51811385853938</c:v>
                </c:pt>
                <c:pt idx="825">
                  <c:v>241.51811385853938</c:v>
                </c:pt>
                <c:pt idx="826">
                  <c:v>241.51811385853938</c:v>
                </c:pt>
                <c:pt idx="827">
                  <c:v>241.51811385853938</c:v>
                </c:pt>
                <c:pt idx="828">
                  <c:v>241.51811385853938</c:v>
                </c:pt>
                <c:pt idx="829">
                  <c:v>241.51811385853938</c:v>
                </c:pt>
                <c:pt idx="830">
                  <c:v>241.51811385853938</c:v>
                </c:pt>
                <c:pt idx="831">
                  <c:v>241.51811385853938</c:v>
                </c:pt>
                <c:pt idx="832">
                  <c:v>241.51811385853938</c:v>
                </c:pt>
                <c:pt idx="833">
                  <c:v>241.51811385853938</c:v>
                </c:pt>
                <c:pt idx="834">
                  <c:v>241.51811385853938</c:v>
                </c:pt>
                <c:pt idx="835">
                  <c:v>241.51811385853938</c:v>
                </c:pt>
                <c:pt idx="836">
                  <c:v>241.51811385853938</c:v>
                </c:pt>
                <c:pt idx="837">
                  <c:v>241.51811385853938</c:v>
                </c:pt>
                <c:pt idx="838">
                  <c:v>241.51811385853938</c:v>
                </c:pt>
                <c:pt idx="839">
                  <c:v>241.51811385853938</c:v>
                </c:pt>
                <c:pt idx="840">
                  <c:v>241.51811385853938</c:v>
                </c:pt>
                <c:pt idx="841">
                  <c:v>241.51811385853938</c:v>
                </c:pt>
                <c:pt idx="842">
                  <c:v>241.51811385853938</c:v>
                </c:pt>
                <c:pt idx="843">
                  <c:v>241.51811385853938</c:v>
                </c:pt>
                <c:pt idx="844">
                  <c:v>241.51811385853938</c:v>
                </c:pt>
                <c:pt idx="845">
                  <c:v>241.51811385853938</c:v>
                </c:pt>
                <c:pt idx="846">
                  <c:v>241.51811385853938</c:v>
                </c:pt>
                <c:pt idx="847">
                  <c:v>241.51811385853938</c:v>
                </c:pt>
                <c:pt idx="848">
                  <c:v>241.51811385853938</c:v>
                </c:pt>
                <c:pt idx="849">
                  <c:v>241.51811385853938</c:v>
                </c:pt>
                <c:pt idx="850">
                  <c:v>241.51811385853938</c:v>
                </c:pt>
                <c:pt idx="851">
                  <c:v>241.51811385853938</c:v>
                </c:pt>
                <c:pt idx="852">
                  <c:v>241.51811385853938</c:v>
                </c:pt>
                <c:pt idx="853">
                  <c:v>241.51811385853938</c:v>
                </c:pt>
                <c:pt idx="854">
                  <c:v>241.51811385853938</c:v>
                </c:pt>
                <c:pt idx="855">
                  <c:v>241.51811385853938</c:v>
                </c:pt>
                <c:pt idx="856">
                  <c:v>241.51811385853938</c:v>
                </c:pt>
                <c:pt idx="857">
                  <c:v>241.51811385853938</c:v>
                </c:pt>
                <c:pt idx="858">
                  <c:v>241.51811385853938</c:v>
                </c:pt>
                <c:pt idx="859">
                  <c:v>241.51811385853938</c:v>
                </c:pt>
                <c:pt idx="860">
                  <c:v>241.51811385853938</c:v>
                </c:pt>
                <c:pt idx="861">
                  <c:v>241.51811385853938</c:v>
                </c:pt>
                <c:pt idx="862">
                  <c:v>241.51811385853938</c:v>
                </c:pt>
                <c:pt idx="863">
                  <c:v>241.51811385853938</c:v>
                </c:pt>
                <c:pt idx="864">
                  <c:v>241.51811385853938</c:v>
                </c:pt>
                <c:pt idx="865">
                  <c:v>241.51811385853938</c:v>
                </c:pt>
                <c:pt idx="866">
                  <c:v>241.51811385853938</c:v>
                </c:pt>
                <c:pt idx="867">
                  <c:v>241.51811385853938</c:v>
                </c:pt>
                <c:pt idx="868">
                  <c:v>241.51811385853938</c:v>
                </c:pt>
                <c:pt idx="869">
                  <c:v>241.51811385853938</c:v>
                </c:pt>
                <c:pt idx="870">
                  <c:v>241.51811385853938</c:v>
                </c:pt>
                <c:pt idx="871">
                  <c:v>241.51811385853938</c:v>
                </c:pt>
                <c:pt idx="872">
                  <c:v>241.51811385853938</c:v>
                </c:pt>
                <c:pt idx="873">
                  <c:v>241.51811385853938</c:v>
                </c:pt>
                <c:pt idx="874">
                  <c:v>241.51811385853938</c:v>
                </c:pt>
                <c:pt idx="875">
                  <c:v>241.51811385853938</c:v>
                </c:pt>
                <c:pt idx="876">
                  <c:v>241.51811385853938</c:v>
                </c:pt>
                <c:pt idx="877">
                  <c:v>241.51811385853938</c:v>
                </c:pt>
                <c:pt idx="878">
                  <c:v>241.51811385853938</c:v>
                </c:pt>
                <c:pt idx="879">
                  <c:v>241.51811385853938</c:v>
                </c:pt>
                <c:pt idx="880">
                  <c:v>241.51811385853938</c:v>
                </c:pt>
                <c:pt idx="881">
                  <c:v>241.51811385853938</c:v>
                </c:pt>
                <c:pt idx="882">
                  <c:v>241.51811385853938</c:v>
                </c:pt>
                <c:pt idx="883">
                  <c:v>241.51811385853938</c:v>
                </c:pt>
                <c:pt idx="884">
                  <c:v>241.51811385853938</c:v>
                </c:pt>
                <c:pt idx="885">
                  <c:v>241.51811385853938</c:v>
                </c:pt>
                <c:pt idx="886">
                  <c:v>241.51811385853938</c:v>
                </c:pt>
                <c:pt idx="887">
                  <c:v>241.51811385853938</c:v>
                </c:pt>
                <c:pt idx="888">
                  <c:v>241.51811385853938</c:v>
                </c:pt>
                <c:pt idx="889">
                  <c:v>241.51811385853938</c:v>
                </c:pt>
                <c:pt idx="890">
                  <c:v>241.51811385853938</c:v>
                </c:pt>
                <c:pt idx="891">
                  <c:v>241.51811385853938</c:v>
                </c:pt>
                <c:pt idx="892">
                  <c:v>241.51811385853938</c:v>
                </c:pt>
                <c:pt idx="893">
                  <c:v>241.51811385853938</c:v>
                </c:pt>
                <c:pt idx="894">
                  <c:v>241.51811385853938</c:v>
                </c:pt>
                <c:pt idx="895">
                  <c:v>241.51811385853938</c:v>
                </c:pt>
                <c:pt idx="896">
                  <c:v>241.51811385853938</c:v>
                </c:pt>
                <c:pt idx="897">
                  <c:v>241.51811385853938</c:v>
                </c:pt>
                <c:pt idx="898">
                  <c:v>241.51811385853938</c:v>
                </c:pt>
                <c:pt idx="899">
                  <c:v>241.51811385853938</c:v>
                </c:pt>
                <c:pt idx="900">
                  <c:v>241.51811385853938</c:v>
                </c:pt>
                <c:pt idx="901">
                  <c:v>241.51811385853938</c:v>
                </c:pt>
                <c:pt idx="902">
                  <c:v>241.51811385853938</c:v>
                </c:pt>
                <c:pt idx="903">
                  <c:v>241.51811385853938</c:v>
                </c:pt>
                <c:pt idx="904">
                  <c:v>241.51811385853938</c:v>
                </c:pt>
                <c:pt idx="905">
                  <c:v>241.51811385853938</c:v>
                </c:pt>
                <c:pt idx="906">
                  <c:v>241.51811385853938</c:v>
                </c:pt>
                <c:pt idx="907">
                  <c:v>241.51811385853938</c:v>
                </c:pt>
                <c:pt idx="908">
                  <c:v>241.51811385853938</c:v>
                </c:pt>
                <c:pt idx="909">
                  <c:v>241.51811385853938</c:v>
                </c:pt>
                <c:pt idx="910">
                  <c:v>241.51811385853938</c:v>
                </c:pt>
                <c:pt idx="911">
                  <c:v>241.51811385853938</c:v>
                </c:pt>
                <c:pt idx="912">
                  <c:v>241.51811385853938</c:v>
                </c:pt>
                <c:pt idx="913">
                  <c:v>241.51811385853938</c:v>
                </c:pt>
                <c:pt idx="914">
                  <c:v>241.51811385853938</c:v>
                </c:pt>
                <c:pt idx="915">
                  <c:v>241.51811385853938</c:v>
                </c:pt>
                <c:pt idx="916">
                  <c:v>241.51811385853938</c:v>
                </c:pt>
                <c:pt idx="917">
                  <c:v>241.51811385853938</c:v>
                </c:pt>
                <c:pt idx="918">
                  <c:v>241.51811385853938</c:v>
                </c:pt>
                <c:pt idx="919">
                  <c:v>241.51811385853938</c:v>
                </c:pt>
                <c:pt idx="920">
                  <c:v>241.51811385853938</c:v>
                </c:pt>
                <c:pt idx="921">
                  <c:v>241.51811385853938</c:v>
                </c:pt>
                <c:pt idx="922">
                  <c:v>241.51811385853938</c:v>
                </c:pt>
                <c:pt idx="923">
                  <c:v>241.51811385853938</c:v>
                </c:pt>
                <c:pt idx="924">
                  <c:v>241.51811385853938</c:v>
                </c:pt>
                <c:pt idx="925">
                  <c:v>241.51811385853938</c:v>
                </c:pt>
                <c:pt idx="926">
                  <c:v>241.51811385853938</c:v>
                </c:pt>
                <c:pt idx="927">
                  <c:v>241.51811385853938</c:v>
                </c:pt>
                <c:pt idx="928">
                  <c:v>241.51811385853938</c:v>
                </c:pt>
                <c:pt idx="929">
                  <c:v>241.51811385853938</c:v>
                </c:pt>
                <c:pt idx="930">
                  <c:v>241.51811385853938</c:v>
                </c:pt>
                <c:pt idx="931">
                  <c:v>241.51811385853938</c:v>
                </c:pt>
                <c:pt idx="932">
                  <c:v>241.51811385853938</c:v>
                </c:pt>
                <c:pt idx="933">
                  <c:v>241.51811385853938</c:v>
                </c:pt>
                <c:pt idx="934">
                  <c:v>241.51811385853938</c:v>
                </c:pt>
                <c:pt idx="935">
                  <c:v>241.51811385853938</c:v>
                </c:pt>
                <c:pt idx="936">
                  <c:v>241.51811385853938</c:v>
                </c:pt>
                <c:pt idx="937">
                  <c:v>241.51811385853938</c:v>
                </c:pt>
                <c:pt idx="938">
                  <c:v>241.51811385853938</c:v>
                </c:pt>
                <c:pt idx="939">
                  <c:v>241.51811385853938</c:v>
                </c:pt>
                <c:pt idx="940">
                  <c:v>241.51811385853938</c:v>
                </c:pt>
                <c:pt idx="941">
                  <c:v>241.51811385853938</c:v>
                </c:pt>
                <c:pt idx="942">
                  <c:v>241.51811385853938</c:v>
                </c:pt>
                <c:pt idx="943">
                  <c:v>241.51811385853938</c:v>
                </c:pt>
                <c:pt idx="944">
                  <c:v>241.51811385853938</c:v>
                </c:pt>
                <c:pt idx="945">
                  <c:v>241.51811385853938</c:v>
                </c:pt>
                <c:pt idx="946">
                  <c:v>241.51811385853938</c:v>
                </c:pt>
                <c:pt idx="947">
                  <c:v>241.51811385853938</c:v>
                </c:pt>
                <c:pt idx="948">
                  <c:v>241.51811385853938</c:v>
                </c:pt>
                <c:pt idx="949">
                  <c:v>241.51811385853938</c:v>
                </c:pt>
                <c:pt idx="950">
                  <c:v>241.51811385853938</c:v>
                </c:pt>
                <c:pt idx="951">
                  <c:v>241.51811385853938</c:v>
                </c:pt>
                <c:pt idx="952">
                  <c:v>241.51811385853938</c:v>
                </c:pt>
                <c:pt idx="953">
                  <c:v>241.51811385853938</c:v>
                </c:pt>
                <c:pt idx="954">
                  <c:v>241.51811385853938</c:v>
                </c:pt>
                <c:pt idx="955">
                  <c:v>241.51811385853938</c:v>
                </c:pt>
                <c:pt idx="956">
                  <c:v>241.51811385853938</c:v>
                </c:pt>
                <c:pt idx="957">
                  <c:v>241.51811385853938</c:v>
                </c:pt>
                <c:pt idx="958">
                  <c:v>241.51811385853938</c:v>
                </c:pt>
                <c:pt idx="959">
                  <c:v>241.51811385853938</c:v>
                </c:pt>
                <c:pt idx="960">
                  <c:v>241.51811385853938</c:v>
                </c:pt>
                <c:pt idx="961">
                  <c:v>241.51811385853938</c:v>
                </c:pt>
                <c:pt idx="962">
                  <c:v>241.51811385853938</c:v>
                </c:pt>
                <c:pt idx="963">
                  <c:v>241.51811385853938</c:v>
                </c:pt>
                <c:pt idx="964">
                  <c:v>241.51811385853938</c:v>
                </c:pt>
                <c:pt idx="965">
                  <c:v>241.51811385853938</c:v>
                </c:pt>
                <c:pt idx="966">
                  <c:v>241.51811385853938</c:v>
                </c:pt>
                <c:pt idx="967">
                  <c:v>241.51811385853938</c:v>
                </c:pt>
                <c:pt idx="968">
                  <c:v>241.51811385853938</c:v>
                </c:pt>
                <c:pt idx="969">
                  <c:v>241.51811385853938</c:v>
                </c:pt>
                <c:pt idx="970">
                  <c:v>241.51811385853938</c:v>
                </c:pt>
                <c:pt idx="971">
                  <c:v>241.51811385853938</c:v>
                </c:pt>
                <c:pt idx="972">
                  <c:v>241.51811385853938</c:v>
                </c:pt>
                <c:pt idx="973">
                  <c:v>241.51811385853938</c:v>
                </c:pt>
                <c:pt idx="974">
                  <c:v>241.51811385853938</c:v>
                </c:pt>
                <c:pt idx="975">
                  <c:v>241.51811385853938</c:v>
                </c:pt>
                <c:pt idx="976">
                  <c:v>241.51811385853938</c:v>
                </c:pt>
                <c:pt idx="977">
                  <c:v>241.51811385853938</c:v>
                </c:pt>
                <c:pt idx="978">
                  <c:v>241.51811385853938</c:v>
                </c:pt>
                <c:pt idx="979">
                  <c:v>241.51811385853938</c:v>
                </c:pt>
                <c:pt idx="980">
                  <c:v>241.51811385853938</c:v>
                </c:pt>
                <c:pt idx="981">
                  <c:v>241.51811385853938</c:v>
                </c:pt>
                <c:pt idx="982">
                  <c:v>241.51811385853938</c:v>
                </c:pt>
                <c:pt idx="983">
                  <c:v>241.51811385853938</c:v>
                </c:pt>
                <c:pt idx="984">
                  <c:v>241.51811385853938</c:v>
                </c:pt>
                <c:pt idx="985">
                  <c:v>241.51811385853938</c:v>
                </c:pt>
                <c:pt idx="986">
                  <c:v>241.51811385853938</c:v>
                </c:pt>
                <c:pt idx="987">
                  <c:v>241.51811385853938</c:v>
                </c:pt>
                <c:pt idx="988">
                  <c:v>241.51811385853938</c:v>
                </c:pt>
                <c:pt idx="989">
                  <c:v>241.51811385853938</c:v>
                </c:pt>
                <c:pt idx="990">
                  <c:v>241.51811385853938</c:v>
                </c:pt>
                <c:pt idx="991">
                  <c:v>241.51811385853938</c:v>
                </c:pt>
                <c:pt idx="992">
                  <c:v>241.51811385853938</c:v>
                </c:pt>
                <c:pt idx="993">
                  <c:v>241.51811385853938</c:v>
                </c:pt>
                <c:pt idx="994">
                  <c:v>241.51811385853938</c:v>
                </c:pt>
                <c:pt idx="995">
                  <c:v>241.51811385853938</c:v>
                </c:pt>
                <c:pt idx="996">
                  <c:v>241.51811385853938</c:v>
                </c:pt>
                <c:pt idx="997">
                  <c:v>241.51811385853938</c:v>
                </c:pt>
                <c:pt idx="998">
                  <c:v>241.51811385853938</c:v>
                </c:pt>
                <c:pt idx="999">
                  <c:v>241.51811385853938</c:v>
                </c:pt>
                <c:pt idx="1000">
                  <c:v>241.51811385853938</c:v>
                </c:pt>
                <c:pt idx="1001">
                  <c:v>241.51811385853938</c:v>
                </c:pt>
                <c:pt idx="1002">
                  <c:v>241.51811385853938</c:v>
                </c:pt>
                <c:pt idx="1003">
                  <c:v>241.51811385853938</c:v>
                </c:pt>
                <c:pt idx="1004">
                  <c:v>241.51811385853938</c:v>
                </c:pt>
                <c:pt idx="1005">
                  <c:v>241.51811385853938</c:v>
                </c:pt>
                <c:pt idx="1006">
                  <c:v>241.51811385853938</c:v>
                </c:pt>
                <c:pt idx="1007">
                  <c:v>241.51811385853938</c:v>
                </c:pt>
                <c:pt idx="1008">
                  <c:v>241.51811385853938</c:v>
                </c:pt>
                <c:pt idx="1009">
                  <c:v>241.51811385853938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78-4468-918F-67BCAF86F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68184"/>
        <c:axId val="160925840"/>
      </c:lineChart>
      <c:lineChart>
        <c:grouping val="standard"/>
        <c:varyColors val="0"/>
        <c:ser>
          <c:idx val="4"/>
          <c:order val="4"/>
          <c:tx>
            <c:strRef>
              <c:f>TAB.2!$Q$3</c:f>
              <c:strCache>
                <c:ptCount val="1"/>
                <c:pt idx="0">
                  <c:v>Třídenní průměr    NL (kg)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>
                  <a:alpha val="60000"/>
                </a:srgbClr>
              </a:solidFill>
            </c:spPr>
          </c:marker>
          <c:val>
            <c:numRef>
              <c:f>TAB.2!$Q$4:$Q$1013</c:f>
              <c:numCache>
                <c:formatCode>General</c:formatCode>
                <c:ptCount val="1010"/>
                <c:pt idx="0" formatCode="0.000">
                  <c:v>0.22433333333333336</c:v>
                </c:pt>
                <c:pt idx="2" formatCode="0.000">
                  <c:v>1.1343333333333334</c:v>
                </c:pt>
                <c:pt idx="13" formatCode="0.000">
                  <c:v>0.54200000000000004</c:v>
                </c:pt>
                <c:pt idx="19" formatCode="0.000">
                  <c:v>0.75766666666666671</c:v>
                </c:pt>
                <c:pt idx="28" formatCode="0.000">
                  <c:v>0.65233333333333332</c:v>
                </c:pt>
                <c:pt idx="35" formatCode="0.000">
                  <c:v>0.15466666666666667</c:v>
                </c:pt>
                <c:pt idx="39" formatCode="0.000">
                  <c:v>0.49199999999999999</c:v>
                </c:pt>
                <c:pt idx="46" formatCode="0.000">
                  <c:v>0.37200000000000005</c:v>
                </c:pt>
                <c:pt idx="52" formatCode="0.000">
                  <c:v>0.69333333333333336</c:v>
                </c:pt>
                <c:pt idx="62" formatCode="0.000">
                  <c:v>0.53700000000000003</c:v>
                </c:pt>
                <c:pt idx="69" formatCode="0.000">
                  <c:v>0.17699999999999996</c:v>
                </c:pt>
                <c:pt idx="73" formatCode="0.000">
                  <c:v>0.64766666666666661</c:v>
                </c:pt>
                <c:pt idx="81" formatCode="0.000">
                  <c:v>1.0029999999999999</c:v>
                </c:pt>
                <c:pt idx="91" formatCode="0.000">
                  <c:v>0.63200000000000001</c:v>
                </c:pt>
                <c:pt idx="98" formatCode="0.000">
                  <c:v>0.14033333333333334</c:v>
                </c:pt>
                <c:pt idx="101" formatCode="0.000">
                  <c:v>0.47166666666666668</c:v>
                </c:pt>
                <c:pt idx="111" formatCode="0.000">
                  <c:v>0.32666666666666672</c:v>
                </c:pt>
                <c:pt idx="115" formatCode="0.000">
                  <c:v>0.80933333333333335</c:v>
                </c:pt>
                <c:pt idx="122" formatCode="0.000">
                  <c:v>4.7999999999999994E-2</c:v>
                </c:pt>
                <c:pt idx="125" formatCode="0.000">
                  <c:v>0.43466666666666659</c:v>
                </c:pt>
                <c:pt idx="130" formatCode="0.000">
                  <c:v>1.0643333333333334</c:v>
                </c:pt>
                <c:pt idx="138" formatCode="0.000">
                  <c:v>0.81066666666666665</c:v>
                </c:pt>
                <c:pt idx="144" formatCode="0.000">
                  <c:v>1.2653333333333332</c:v>
                </c:pt>
                <c:pt idx="153" formatCode="0.000">
                  <c:v>1.2546666666666668</c:v>
                </c:pt>
                <c:pt idx="162" formatCode="0.000">
                  <c:v>0.68566666666666665</c:v>
                </c:pt>
                <c:pt idx="167" formatCode="0.000">
                  <c:v>0</c:v>
                </c:pt>
                <c:pt idx="170" formatCode="0.000">
                  <c:v>0.93633333333333335</c:v>
                </c:pt>
                <c:pt idx="178" formatCode="0.000">
                  <c:v>1.4626666666666666</c:v>
                </c:pt>
                <c:pt idx="188" formatCode="0.000">
                  <c:v>1.083</c:v>
                </c:pt>
                <c:pt idx="196" formatCode="0.000">
                  <c:v>1.5089999999999997</c:v>
                </c:pt>
                <c:pt idx="210" formatCode="0.000">
                  <c:v>0.46900000000000003</c:v>
                </c:pt>
                <c:pt idx="215" formatCode="0.000">
                  <c:v>0.8923333333333332</c:v>
                </c:pt>
                <c:pt idx="224" formatCode="0.000">
                  <c:v>0.94233333333333336</c:v>
                </c:pt>
                <c:pt idx="234" formatCode="0.000">
                  <c:v>1.0880000000000001</c:v>
                </c:pt>
                <c:pt idx="245" formatCode="0.000">
                  <c:v>0.98666666666666669</c:v>
                </c:pt>
                <c:pt idx="255" formatCode="0.000">
                  <c:v>0.64800000000000002</c:v>
                </c:pt>
                <c:pt idx="261" formatCode="0.000">
                  <c:v>1.1626666666666667</c:v>
                </c:pt>
                <c:pt idx="273" formatCode="0.000">
                  <c:v>0.70166666666666666</c:v>
                </c:pt>
                <c:pt idx="279" formatCode="0.000">
                  <c:v>1.0433333333333332</c:v>
                </c:pt>
                <c:pt idx="290" formatCode="0.000">
                  <c:v>1.0673333333333332</c:v>
                </c:pt>
                <c:pt idx="301" formatCode="0.000">
                  <c:v>0.3173333333333333</c:v>
                </c:pt>
                <c:pt idx="305" formatCode="0.000">
                  <c:v>2.2936666666666667</c:v>
                </c:pt>
                <c:pt idx="318" formatCode="0.000">
                  <c:v>0.85233333333333328</c:v>
                </c:pt>
                <c:pt idx="324" formatCode="0.000">
                  <c:v>1.3833333333333335</c:v>
                </c:pt>
                <c:pt idx="334" formatCode="0.000">
                  <c:v>1.8006666666666666</c:v>
                </c:pt>
                <c:pt idx="344" formatCode="0.000">
                  <c:v>2.331666666666667</c:v>
                </c:pt>
                <c:pt idx="357" formatCode="0.000">
                  <c:v>2.1483333333333334</c:v>
                </c:pt>
                <c:pt idx="368" formatCode="0.000">
                  <c:v>1.8029999999999999</c:v>
                </c:pt>
                <c:pt idx="378" formatCode="0.000">
                  <c:v>2.0903333333333336</c:v>
                </c:pt>
                <c:pt idx="390" formatCode="0.000">
                  <c:v>1.5333333333333332</c:v>
                </c:pt>
                <c:pt idx="397" formatCode="0.000">
                  <c:v>2.3366666666666664</c:v>
                </c:pt>
                <c:pt idx="409" formatCode="0.000">
                  <c:v>0.84766666666666668</c:v>
                </c:pt>
                <c:pt idx="418" formatCode="0.000">
                  <c:v>1.5623333333333331</c:v>
                </c:pt>
                <c:pt idx="431" formatCode="0.000">
                  <c:v>1.351</c:v>
                </c:pt>
                <c:pt idx="445" formatCode="0.000">
                  <c:v>0.98966666666666681</c:v>
                </c:pt>
                <c:pt idx="454" formatCode="0.000">
                  <c:v>1.2126666666666666</c:v>
                </c:pt>
                <c:pt idx="465" formatCode="0.000">
                  <c:v>0.56233333333333335</c:v>
                </c:pt>
                <c:pt idx="470" formatCode="0.000">
                  <c:v>1.0823333333333334</c:v>
                </c:pt>
                <c:pt idx="480" formatCode="0.000">
                  <c:v>0.66999999999999993</c:v>
                </c:pt>
                <c:pt idx="486" formatCode="0.000">
                  <c:v>0.96666666666666667</c:v>
                </c:pt>
                <c:pt idx="495" formatCode="0.000">
                  <c:v>0.443</c:v>
                </c:pt>
                <c:pt idx="499" formatCode="0.000">
                  <c:v>0.91299999999999992</c:v>
                </c:pt>
                <c:pt idx="507" formatCode="0.000">
                  <c:v>0.34500000000000003</c:v>
                </c:pt>
                <c:pt idx="511" formatCode="0.000">
                  <c:v>0.69000000000000006</c:v>
                </c:pt>
                <c:pt idx="518" formatCode="0.000">
                  <c:v>0.99333333333333329</c:v>
                </c:pt>
                <c:pt idx="528" formatCode="0.000">
                  <c:v>0.57399999999999995</c:v>
                </c:pt>
                <c:pt idx="534" formatCode="0.000">
                  <c:v>0.92433333333333323</c:v>
                </c:pt>
                <c:pt idx="544" formatCode="0.000">
                  <c:v>0.57133333333333336</c:v>
                </c:pt>
                <c:pt idx="550" formatCode="0.000">
                  <c:v>0.83566666666666667</c:v>
                </c:pt>
                <c:pt idx="558" formatCode="0.000">
                  <c:v>1.1950000000000001</c:v>
                </c:pt>
                <c:pt idx="569" formatCode="0.000">
                  <c:v>0.97966666666666669</c:v>
                </c:pt>
                <c:pt idx="581" formatCode="0.000">
                  <c:v>0.92133333333333323</c:v>
                </c:pt>
                <c:pt idx="593" formatCode="0.000">
                  <c:v>0.47866666666666663</c:v>
                </c:pt>
                <c:pt idx="601" formatCode="0.000">
                  <c:v>0.7446666666666667</c:v>
                </c:pt>
                <c:pt idx="611" formatCode="0.000">
                  <c:v>0.83300000000000007</c:v>
                </c:pt>
                <c:pt idx="623" formatCode="0.000">
                  <c:v>0.68866666666666665</c:v>
                </c:pt>
                <c:pt idx="631" formatCode="0.000">
                  <c:v>0.71233333333333337</c:v>
                </c:pt>
                <c:pt idx="642" formatCode="0.000">
                  <c:v>0.58433333333333337</c:v>
                </c:pt>
                <c:pt idx="649" formatCode="0.000">
                  <c:v>0.78866666666666674</c:v>
                </c:pt>
                <c:pt idx="661" formatCode="0.000">
                  <c:v>0.56166666666666665</c:v>
                </c:pt>
                <c:pt idx="667" formatCode="0.000">
                  <c:v>0.746</c:v>
                </c:pt>
                <c:pt idx="677" formatCode="0.000">
                  <c:v>0.57133333333333336</c:v>
                </c:pt>
                <c:pt idx="683" formatCode="0.000">
                  <c:v>0.83766666666666667</c:v>
                </c:pt>
                <c:pt idx="692" formatCode="0.000">
                  <c:v>1.0933333333333335</c:v>
                </c:pt>
                <c:pt idx="702" formatCode="0.000">
                  <c:v>0.70233333333333337</c:v>
                </c:pt>
                <c:pt idx="710" formatCode="0.000">
                  <c:v>1.1823333333333332</c:v>
                </c:pt>
                <c:pt idx="722" formatCode="0.000">
                  <c:v>0.70199999999999996</c:v>
                </c:pt>
                <c:pt idx="729" formatCode="0.000">
                  <c:v>0.99666666666666659</c:v>
                </c:pt>
                <c:pt idx="740" formatCode="0.000">
                  <c:v>0.79033333333333333</c:v>
                </c:pt>
                <c:pt idx="749" formatCode="0.000">
                  <c:v>0.7446666666666667</c:v>
                </c:pt>
                <c:pt idx="758" formatCode="0.000">
                  <c:v>1.0796666666666666</c:v>
                </c:pt>
                <c:pt idx="768" formatCode="0.000">
                  <c:v>0.63</c:v>
                </c:pt>
                <c:pt idx="775" formatCode="0.000">
                  <c:v>1.2906666666666666</c:v>
                </c:pt>
                <c:pt idx="784" formatCode="0.000">
                  <c:v>0.91033333333333333</c:v>
                </c:pt>
                <c:pt idx="790" formatCode="0.000">
                  <c:v>1.8183333333333334</c:v>
                </c:pt>
                <c:pt idx="801" formatCode="0.000">
                  <c:v>0.92833333333333334</c:v>
                </c:pt>
                <c:pt idx="810" formatCode="0.000">
                  <c:v>0.66933333333333334</c:v>
                </c:pt>
                <c:pt idx="818" formatCode="0.000">
                  <c:v>1.244</c:v>
                </c:pt>
                <c:pt idx="831" formatCode="0.000">
                  <c:v>0.44500000000000001</c:v>
                </c:pt>
                <c:pt idx="837" formatCode="0.000">
                  <c:v>1.2816666666666665</c:v>
                </c:pt>
                <c:pt idx="855" formatCode="0.000">
                  <c:v>0.255</c:v>
                </c:pt>
                <c:pt idx="858" formatCode="0.000">
                  <c:v>0.75166666666666659</c:v>
                </c:pt>
                <c:pt idx="866" formatCode="0.000">
                  <c:v>0.65600000000000003</c:v>
                </c:pt>
                <c:pt idx="871" formatCode="0.000">
                  <c:v>1.2540000000000002</c:v>
                </c:pt>
                <c:pt idx="883" formatCode="0.000">
                  <c:v>0.94499999999999995</c:v>
                </c:pt>
                <c:pt idx="892" formatCode="0.000">
                  <c:v>0.34099999999999997</c:v>
                </c:pt>
                <c:pt idx="898" formatCode="0.000">
                  <c:v>1.5056666666666665</c:v>
                </c:pt>
                <c:pt idx="912" formatCode="0.000">
                  <c:v>0.26199999999999996</c:v>
                </c:pt>
                <c:pt idx="915" formatCode="0.000">
                  <c:v>0.97433333333333338</c:v>
                </c:pt>
                <c:pt idx="926" formatCode="0.000">
                  <c:v>0.40533333333333332</c:v>
                </c:pt>
                <c:pt idx="933" formatCode="0.000">
                  <c:v>1.0803333333333334</c:v>
                </c:pt>
                <c:pt idx="943" formatCode="0.000">
                  <c:v>0.91400000000000015</c:v>
                </c:pt>
                <c:pt idx="951" formatCode="0.000">
                  <c:v>0</c:v>
                </c:pt>
                <c:pt idx="954" formatCode="0.000">
                  <c:v>0.88866666666666683</c:v>
                </c:pt>
                <c:pt idx="963" formatCode="0.000">
                  <c:v>0.24866666666666667</c:v>
                </c:pt>
                <c:pt idx="967" formatCode="0.000">
                  <c:v>0.49700000000000005</c:v>
                </c:pt>
                <c:pt idx="974" formatCode="0.000">
                  <c:v>0.94533333333333325</c:v>
                </c:pt>
                <c:pt idx="984" formatCode="0.000">
                  <c:v>0.84966666666666668</c:v>
                </c:pt>
                <c:pt idx="992" formatCode="0.000">
                  <c:v>0.82433333333333325</c:v>
                </c:pt>
                <c:pt idx="999" formatCode="0.000">
                  <c:v>0</c:v>
                </c:pt>
                <c:pt idx="1002" formatCode="0.000">
                  <c:v>0</c:v>
                </c:pt>
                <c:pt idx="1005" formatCode="0.000">
                  <c:v>0.26466666666666666</c:v>
                </c:pt>
                <c:pt idx="1009" formatCode="0.0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678-4468-918F-67BCAF86F799}"/>
            </c:ext>
          </c:extLst>
        </c:ser>
        <c:ser>
          <c:idx val="5"/>
          <c:order val="5"/>
          <c:tx>
            <c:strRef>
              <c:f>TAB.2!$Z$3</c:f>
              <c:strCache>
                <c:ptCount val="1"/>
                <c:pt idx="0">
                  <c:v>Tříden. pr.  NL (kg) max</c:v>
                </c:pt>
              </c:strCache>
            </c:strRef>
          </c:tx>
          <c:spPr>
            <a:ln w="28575">
              <a:solidFill>
                <a:srgbClr val="C00000">
                  <a:alpha val="60000"/>
                </a:srgbClr>
              </a:solidFill>
            </a:ln>
          </c:spPr>
          <c:marker>
            <c:symbol val="none"/>
          </c:marker>
          <c:val>
            <c:numRef>
              <c:f>TAB.2!$Z$4:$Z$1013</c:f>
              <c:numCache>
                <c:formatCode>General</c:formatCode>
                <c:ptCount val="10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30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  <c:pt idx="745">
                  <c:v>30</c:v>
                </c:pt>
                <c:pt idx="746">
                  <c:v>30</c:v>
                </c:pt>
                <c:pt idx="747">
                  <c:v>30</c:v>
                </c:pt>
                <c:pt idx="748">
                  <c:v>30</c:v>
                </c:pt>
                <c:pt idx="749">
                  <c:v>30</c:v>
                </c:pt>
                <c:pt idx="750">
                  <c:v>30</c:v>
                </c:pt>
                <c:pt idx="751">
                  <c:v>30</c:v>
                </c:pt>
                <c:pt idx="752">
                  <c:v>30</c:v>
                </c:pt>
                <c:pt idx="753">
                  <c:v>30</c:v>
                </c:pt>
                <c:pt idx="754">
                  <c:v>30</c:v>
                </c:pt>
                <c:pt idx="755">
                  <c:v>30</c:v>
                </c:pt>
                <c:pt idx="756">
                  <c:v>30</c:v>
                </c:pt>
                <c:pt idx="757">
                  <c:v>30</c:v>
                </c:pt>
                <c:pt idx="758">
                  <c:v>30</c:v>
                </c:pt>
                <c:pt idx="759">
                  <c:v>30</c:v>
                </c:pt>
                <c:pt idx="760">
                  <c:v>30</c:v>
                </c:pt>
                <c:pt idx="761">
                  <c:v>30</c:v>
                </c:pt>
                <c:pt idx="762">
                  <c:v>30</c:v>
                </c:pt>
                <c:pt idx="763">
                  <c:v>30</c:v>
                </c:pt>
                <c:pt idx="764">
                  <c:v>30</c:v>
                </c:pt>
                <c:pt idx="765">
                  <c:v>30</c:v>
                </c:pt>
                <c:pt idx="766">
                  <c:v>30</c:v>
                </c:pt>
                <c:pt idx="767">
                  <c:v>30</c:v>
                </c:pt>
                <c:pt idx="768">
                  <c:v>30</c:v>
                </c:pt>
                <c:pt idx="769">
                  <c:v>30</c:v>
                </c:pt>
                <c:pt idx="770">
                  <c:v>30</c:v>
                </c:pt>
                <c:pt idx="771">
                  <c:v>30</c:v>
                </c:pt>
                <c:pt idx="772">
                  <c:v>30</c:v>
                </c:pt>
                <c:pt idx="773">
                  <c:v>30</c:v>
                </c:pt>
                <c:pt idx="774">
                  <c:v>30</c:v>
                </c:pt>
                <c:pt idx="775">
                  <c:v>30</c:v>
                </c:pt>
                <c:pt idx="776">
                  <c:v>30</c:v>
                </c:pt>
                <c:pt idx="777">
                  <c:v>30</c:v>
                </c:pt>
                <c:pt idx="778">
                  <c:v>30</c:v>
                </c:pt>
                <c:pt idx="779">
                  <c:v>30</c:v>
                </c:pt>
                <c:pt idx="780">
                  <c:v>30</c:v>
                </c:pt>
                <c:pt idx="781">
                  <c:v>30</c:v>
                </c:pt>
                <c:pt idx="782">
                  <c:v>30</c:v>
                </c:pt>
                <c:pt idx="783">
                  <c:v>30</c:v>
                </c:pt>
                <c:pt idx="784">
                  <c:v>30</c:v>
                </c:pt>
                <c:pt idx="785">
                  <c:v>30</c:v>
                </c:pt>
                <c:pt idx="786">
                  <c:v>30</c:v>
                </c:pt>
                <c:pt idx="787">
                  <c:v>30</c:v>
                </c:pt>
                <c:pt idx="788">
                  <c:v>30</c:v>
                </c:pt>
                <c:pt idx="789">
                  <c:v>30</c:v>
                </c:pt>
                <c:pt idx="790">
                  <c:v>30</c:v>
                </c:pt>
                <c:pt idx="791">
                  <c:v>30</c:v>
                </c:pt>
                <c:pt idx="792">
                  <c:v>30</c:v>
                </c:pt>
                <c:pt idx="793">
                  <c:v>30</c:v>
                </c:pt>
                <c:pt idx="794">
                  <c:v>30</c:v>
                </c:pt>
                <c:pt idx="795">
                  <c:v>30</c:v>
                </c:pt>
                <c:pt idx="796">
                  <c:v>30</c:v>
                </c:pt>
                <c:pt idx="797">
                  <c:v>30</c:v>
                </c:pt>
                <c:pt idx="798">
                  <c:v>30</c:v>
                </c:pt>
                <c:pt idx="799">
                  <c:v>30</c:v>
                </c:pt>
                <c:pt idx="800">
                  <c:v>30</c:v>
                </c:pt>
                <c:pt idx="801">
                  <c:v>30</c:v>
                </c:pt>
                <c:pt idx="802">
                  <c:v>30</c:v>
                </c:pt>
                <c:pt idx="803">
                  <c:v>30</c:v>
                </c:pt>
                <c:pt idx="804">
                  <c:v>30</c:v>
                </c:pt>
                <c:pt idx="805">
                  <c:v>30</c:v>
                </c:pt>
                <c:pt idx="806">
                  <c:v>30</c:v>
                </c:pt>
                <c:pt idx="807">
                  <c:v>30</c:v>
                </c:pt>
                <c:pt idx="808">
                  <c:v>30</c:v>
                </c:pt>
                <c:pt idx="809">
                  <c:v>30</c:v>
                </c:pt>
                <c:pt idx="810">
                  <c:v>30</c:v>
                </c:pt>
                <c:pt idx="811">
                  <c:v>30</c:v>
                </c:pt>
                <c:pt idx="812">
                  <c:v>30</c:v>
                </c:pt>
                <c:pt idx="813">
                  <c:v>30</c:v>
                </c:pt>
                <c:pt idx="814">
                  <c:v>30</c:v>
                </c:pt>
                <c:pt idx="815">
                  <c:v>30</c:v>
                </c:pt>
                <c:pt idx="816">
                  <c:v>30</c:v>
                </c:pt>
                <c:pt idx="817">
                  <c:v>30</c:v>
                </c:pt>
                <c:pt idx="818">
                  <c:v>30</c:v>
                </c:pt>
                <c:pt idx="819">
                  <c:v>30</c:v>
                </c:pt>
                <c:pt idx="820">
                  <c:v>30</c:v>
                </c:pt>
                <c:pt idx="821">
                  <c:v>30</c:v>
                </c:pt>
                <c:pt idx="822">
                  <c:v>30</c:v>
                </c:pt>
                <c:pt idx="823">
                  <c:v>30</c:v>
                </c:pt>
                <c:pt idx="824">
                  <c:v>30</c:v>
                </c:pt>
                <c:pt idx="825">
                  <c:v>30</c:v>
                </c:pt>
                <c:pt idx="826">
                  <c:v>30</c:v>
                </c:pt>
                <c:pt idx="827">
                  <c:v>30</c:v>
                </c:pt>
                <c:pt idx="828">
                  <c:v>30</c:v>
                </c:pt>
                <c:pt idx="829">
                  <c:v>30</c:v>
                </c:pt>
                <c:pt idx="830">
                  <c:v>30</c:v>
                </c:pt>
                <c:pt idx="831">
                  <c:v>30</c:v>
                </c:pt>
                <c:pt idx="832">
                  <c:v>30</c:v>
                </c:pt>
                <c:pt idx="833">
                  <c:v>30</c:v>
                </c:pt>
                <c:pt idx="834">
                  <c:v>30</c:v>
                </c:pt>
                <c:pt idx="835">
                  <c:v>30</c:v>
                </c:pt>
                <c:pt idx="836">
                  <c:v>30</c:v>
                </c:pt>
                <c:pt idx="837">
                  <c:v>30</c:v>
                </c:pt>
                <c:pt idx="838">
                  <c:v>30</c:v>
                </c:pt>
                <c:pt idx="839">
                  <c:v>30</c:v>
                </c:pt>
                <c:pt idx="840">
                  <c:v>30</c:v>
                </c:pt>
                <c:pt idx="841">
                  <c:v>30</c:v>
                </c:pt>
                <c:pt idx="842">
                  <c:v>30</c:v>
                </c:pt>
                <c:pt idx="843">
                  <c:v>30</c:v>
                </c:pt>
                <c:pt idx="844">
                  <c:v>30</c:v>
                </c:pt>
                <c:pt idx="845">
                  <c:v>30</c:v>
                </c:pt>
                <c:pt idx="846">
                  <c:v>30</c:v>
                </c:pt>
                <c:pt idx="847">
                  <c:v>30</c:v>
                </c:pt>
                <c:pt idx="848">
                  <c:v>30</c:v>
                </c:pt>
                <c:pt idx="849">
                  <c:v>30</c:v>
                </c:pt>
                <c:pt idx="850">
                  <c:v>30</c:v>
                </c:pt>
                <c:pt idx="851">
                  <c:v>30</c:v>
                </c:pt>
                <c:pt idx="852">
                  <c:v>30</c:v>
                </c:pt>
                <c:pt idx="853">
                  <c:v>30</c:v>
                </c:pt>
                <c:pt idx="854">
                  <c:v>30</c:v>
                </c:pt>
                <c:pt idx="855">
                  <c:v>30</c:v>
                </c:pt>
                <c:pt idx="856">
                  <c:v>30</c:v>
                </c:pt>
                <c:pt idx="857">
                  <c:v>30</c:v>
                </c:pt>
                <c:pt idx="858">
                  <c:v>30</c:v>
                </c:pt>
                <c:pt idx="859">
                  <c:v>30</c:v>
                </c:pt>
                <c:pt idx="860">
                  <c:v>30</c:v>
                </c:pt>
                <c:pt idx="861">
                  <c:v>30</c:v>
                </c:pt>
                <c:pt idx="862">
                  <c:v>30</c:v>
                </c:pt>
                <c:pt idx="863">
                  <c:v>30</c:v>
                </c:pt>
                <c:pt idx="864">
                  <c:v>30</c:v>
                </c:pt>
                <c:pt idx="865">
                  <c:v>30</c:v>
                </c:pt>
                <c:pt idx="866">
                  <c:v>30</c:v>
                </c:pt>
                <c:pt idx="867">
                  <c:v>30</c:v>
                </c:pt>
                <c:pt idx="868">
                  <c:v>30</c:v>
                </c:pt>
                <c:pt idx="869">
                  <c:v>30</c:v>
                </c:pt>
                <c:pt idx="870">
                  <c:v>30</c:v>
                </c:pt>
                <c:pt idx="871">
                  <c:v>30</c:v>
                </c:pt>
                <c:pt idx="872">
                  <c:v>30</c:v>
                </c:pt>
                <c:pt idx="873">
                  <c:v>30</c:v>
                </c:pt>
                <c:pt idx="874">
                  <c:v>30</c:v>
                </c:pt>
                <c:pt idx="875">
                  <c:v>30</c:v>
                </c:pt>
                <c:pt idx="876">
                  <c:v>30</c:v>
                </c:pt>
                <c:pt idx="877">
                  <c:v>30</c:v>
                </c:pt>
                <c:pt idx="878">
                  <c:v>30</c:v>
                </c:pt>
                <c:pt idx="879">
                  <c:v>30</c:v>
                </c:pt>
                <c:pt idx="880">
                  <c:v>30</c:v>
                </c:pt>
                <c:pt idx="881">
                  <c:v>30</c:v>
                </c:pt>
                <c:pt idx="882">
                  <c:v>30</c:v>
                </c:pt>
                <c:pt idx="883">
                  <c:v>30</c:v>
                </c:pt>
                <c:pt idx="884">
                  <c:v>30</c:v>
                </c:pt>
                <c:pt idx="885">
                  <c:v>30</c:v>
                </c:pt>
                <c:pt idx="886">
                  <c:v>30</c:v>
                </c:pt>
                <c:pt idx="887">
                  <c:v>30</c:v>
                </c:pt>
                <c:pt idx="888">
                  <c:v>30</c:v>
                </c:pt>
                <c:pt idx="889">
                  <c:v>30</c:v>
                </c:pt>
                <c:pt idx="890">
                  <c:v>30</c:v>
                </c:pt>
                <c:pt idx="891">
                  <c:v>30</c:v>
                </c:pt>
                <c:pt idx="892">
                  <c:v>30</c:v>
                </c:pt>
                <c:pt idx="893">
                  <c:v>30</c:v>
                </c:pt>
                <c:pt idx="894">
                  <c:v>30</c:v>
                </c:pt>
                <c:pt idx="895">
                  <c:v>30</c:v>
                </c:pt>
                <c:pt idx="896">
                  <c:v>30</c:v>
                </c:pt>
                <c:pt idx="897">
                  <c:v>30</c:v>
                </c:pt>
                <c:pt idx="898">
                  <c:v>30</c:v>
                </c:pt>
                <c:pt idx="899">
                  <c:v>30</c:v>
                </c:pt>
                <c:pt idx="900">
                  <c:v>30</c:v>
                </c:pt>
                <c:pt idx="901">
                  <c:v>30</c:v>
                </c:pt>
                <c:pt idx="902">
                  <c:v>30</c:v>
                </c:pt>
                <c:pt idx="903">
                  <c:v>30</c:v>
                </c:pt>
                <c:pt idx="904">
                  <c:v>30</c:v>
                </c:pt>
                <c:pt idx="905">
                  <c:v>30</c:v>
                </c:pt>
                <c:pt idx="906">
                  <c:v>30</c:v>
                </c:pt>
                <c:pt idx="907">
                  <c:v>30</c:v>
                </c:pt>
                <c:pt idx="908">
                  <c:v>30</c:v>
                </c:pt>
                <c:pt idx="909">
                  <c:v>30</c:v>
                </c:pt>
                <c:pt idx="910">
                  <c:v>30</c:v>
                </c:pt>
                <c:pt idx="911">
                  <c:v>30</c:v>
                </c:pt>
                <c:pt idx="912">
                  <c:v>30</c:v>
                </c:pt>
                <c:pt idx="913">
                  <c:v>30</c:v>
                </c:pt>
                <c:pt idx="914">
                  <c:v>30</c:v>
                </c:pt>
                <c:pt idx="915">
                  <c:v>30</c:v>
                </c:pt>
                <c:pt idx="916">
                  <c:v>30</c:v>
                </c:pt>
                <c:pt idx="917">
                  <c:v>30</c:v>
                </c:pt>
                <c:pt idx="918">
                  <c:v>30</c:v>
                </c:pt>
                <c:pt idx="919">
                  <c:v>30</c:v>
                </c:pt>
                <c:pt idx="920">
                  <c:v>30</c:v>
                </c:pt>
                <c:pt idx="921">
                  <c:v>30</c:v>
                </c:pt>
                <c:pt idx="922">
                  <c:v>30</c:v>
                </c:pt>
                <c:pt idx="923">
                  <c:v>30</c:v>
                </c:pt>
                <c:pt idx="924">
                  <c:v>30</c:v>
                </c:pt>
                <c:pt idx="925">
                  <c:v>30</c:v>
                </c:pt>
                <c:pt idx="926">
                  <c:v>30</c:v>
                </c:pt>
                <c:pt idx="927">
                  <c:v>30</c:v>
                </c:pt>
                <c:pt idx="928">
                  <c:v>30</c:v>
                </c:pt>
                <c:pt idx="929">
                  <c:v>30</c:v>
                </c:pt>
                <c:pt idx="930">
                  <c:v>30</c:v>
                </c:pt>
                <c:pt idx="931">
                  <c:v>30</c:v>
                </c:pt>
                <c:pt idx="932">
                  <c:v>30</c:v>
                </c:pt>
                <c:pt idx="933">
                  <c:v>30</c:v>
                </c:pt>
                <c:pt idx="934">
                  <c:v>30</c:v>
                </c:pt>
                <c:pt idx="935">
                  <c:v>30</c:v>
                </c:pt>
                <c:pt idx="936">
                  <c:v>30</c:v>
                </c:pt>
                <c:pt idx="937">
                  <c:v>30</c:v>
                </c:pt>
                <c:pt idx="938">
                  <c:v>30</c:v>
                </c:pt>
                <c:pt idx="939">
                  <c:v>30</c:v>
                </c:pt>
                <c:pt idx="940">
                  <c:v>30</c:v>
                </c:pt>
                <c:pt idx="941">
                  <c:v>30</c:v>
                </c:pt>
                <c:pt idx="942">
                  <c:v>30</c:v>
                </c:pt>
                <c:pt idx="943">
                  <c:v>30</c:v>
                </c:pt>
                <c:pt idx="944">
                  <c:v>30</c:v>
                </c:pt>
                <c:pt idx="945">
                  <c:v>30</c:v>
                </c:pt>
                <c:pt idx="946">
                  <c:v>30</c:v>
                </c:pt>
                <c:pt idx="947">
                  <c:v>30</c:v>
                </c:pt>
                <c:pt idx="948">
                  <c:v>30</c:v>
                </c:pt>
                <c:pt idx="949">
                  <c:v>30</c:v>
                </c:pt>
                <c:pt idx="950">
                  <c:v>30</c:v>
                </c:pt>
                <c:pt idx="951">
                  <c:v>30</c:v>
                </c:pt>
                <c:pt idx="952">
                  <c:v>30</c:v>
                </c:pt>
                <c:pt idx="953">
                  <c:v>30</c:v>
                </c:pt>
                <c:pt idx="954">
                  <c:v>30</c:v>
                </c:pt>
                <c:pt idx="955">
                  <c:v>30</c:v>
                </c:pt>
                <c:pt idx="956">
                  <c:v>30</c:v>
                </c:pt>
                <c:pt idx="957">
                  <c:v>30</c:v>
                </c:pt>
                <c:pt idx="958">
                  <c:v>30</c:v>
                </c:pt>
                <c:pt idx="959">
                  <c:v>30</c:v>
                </c:pt>
                <c:pt idx="960">
                  <c:v>30</c:v>
                </c:pt>
                <c:pt idx="961">
                  <c:v>30</c:v>
                </c:pt>
                <c:pt idx="962">
                  <c:v>30</c:v>
                </c:pt>
                <c:pt idx="963">
                  <c:v>30</c:v>
                </c:pt>
                <c:pt idx="964">
                  <c:v>30</c:v>
                </c:pt>
                <c:pt idx="965">
                  <c:v>30</c:v>
                </c:pt>
                <c:pt idx="966">
                  <c:v>30</c:v>
                </c:pt>
                <c:pt idx="967">
                  <c:v>30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30</c:v>
                </c:pt>
                <c:pt idx="975">
                  <c:v>30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30</c:v>
                </c:pt>
                <c:pt idx="980">
                  <c:v>30</c:v>
                </c:pt>
                <c:pt idx="981">
                  <c:v>30</c:v>
                </c:pt>
                <c:pt idx="982">
                  <c:v>30</c:v>
                </c:pt>
                <c:pt idx="983">
                  <c:v>30</c:v>
                </c:pt>
                <c:pt idx="984">
                  <c:v>30</c:v>
                </c:pt>
                <c:pt idx="985">
                  <c:v>30</c:v>
                </c:pt>
                <c:pt idx="986">
                  <c:v>30</c:v>
                </c:pt>
                <c:pt idx="987">
                  <c:v>30</c:v>
                </c:pt>
                <c:pt idx="988">
                  <c:v>30</c:v>
                </c:pt>
                <c:pt idx="989">
                  <c:v>30</c:v>
                </c:pt>
                <c:pt idx="990">
                  <c:v>30</c:v>
                </c:pt>
                <c:pt idx="991">
                  <c:v>30</c:v>
                </c:pt>
                <c:pt idx="992">
                  <c:v>30</c:v>
                </c:pt>
                <c:pt idx="993">
                  <c:v>30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30</c:v>
                </c:pt>
                <c:pt idx="998">
                  <c:v>30</c:v>
                </c:pt>
                <c:pt idx="999">
                  <c:v>30</c:v>
                </c:pt>
                <c:pt idx="1000">
                  <c:v>30</c:v>
                </c:pt>
                <c:pt idx="1001">
                  <c:v>30</c:v>
                </c:pt>
                <c:pt idx="1002">
                  <c:v>30</c:v>
                </c:pt>
                <c:pt idx="1003">
                  <c:v>30</c:v>
                </c:pt>
                <c:pt idx="1004">
                  <c:v>30</c:v>
                </c:pt>
                <c:pt idx="1005">
                  <c:v>30</c:v>
                </c:pt>
                <c:pt idx="1006">
                  <c:v>30</c:v>
                </c:pt>
                <c:pt idx="1007">
                  <c:v>30</c:v>
                </c:pt>
                <c:pt idx="1008">
                  <c:v>30</c:v>
                </c:pt>
                <c:pt idx="100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78-4468-918F-67BCAF86F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64256"/>
        <c:axId val="116637408"/>
      </c:lineChart>
      <c:dateAx>
        <c:axId val="15736818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60925840"/>
        <c:crosses val="autoZero"/>
        <c:auto val="1"/>
        <c:lblOffset val="100"/>
        <c:baseTimeUnit val="days"/>
      </c:dateAx>
      <c:valAx>
        <c:axId val="1609258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7368184"/>
        <c:crosses val="autoZero"/>
        <c:crossBetween val="between"/>
      </c:valAx>
      <c:catAx>
        <c:axId val="15746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6637408"/>
        <c:crosses val="autoZero"/>
        <c:auto val="1"/>
        <c:lblAlgn val="ctr"/>
        <c:lblOffset val="100"/>
        <c:noMultiLvlLbl val="0"/>
      </c:catAx>
      <c:valAx>
        <c:axId val="11663740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7464256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7.8691916674972592E-2"/>
          <c:y val="0.1394700139470014"/>
          <c:w val="0.80784185521113661"/>
          <c:h val="9.1311347587827663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9525</xdr:rowOff>
    </xdr:from>
    <xdr:to>
      <xdr:col>12</xdr:col>
      <xdr:colOff>447675</xdr:colOff>
      <xdr:row>26</xdr:row>
      <xdr:rowOff>142875</xdr:rowOff>
    </xdr:to>
    <xdr:graphicFrame macro="">
      <xdr:nvGraphicFramePr>
        <xdr:cNvPr id="1946068" name="Graf 1">
          <a:extLst>
            <a:ext uri="{FF2B5EF4-FFF2-40B4-BE49-F238E27FC236}">
              <a16:creationId xmlns:a16="http://schemas.microsoft.com/office/drawing/2014/main" xmlns="" id="{00000000-0008-0000-0100-0000D4B1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29</xdr:row>
      <xdr:rowOff>28575</xdr:rowOff>
    </xdr:from>
    <xdr:to>
      <xdr:col>12</xdr:col>
      <xdr:colOff>476250</xdr:colOff>
      <xdr:row>53</xdr:row>
      <xdr:rowOff>9525</xdr:rowOff>
    </xdr:to>
    <xdr:graphicFrame macro="">
      <xdr:nvGraphicFramePr>
        <xdr:cNvPr id="1946069" name="Graf 3">
          <a:extLst>
            <a:ext uri="{FF2B5EF4-FFF2-40B4-BE49-F238E27FC236}">
              <a16:creationId xmlns:a16="http://schemas.microsoft.com/office/drawing/2014/main" xmlns="" id="{00000000-0008-0000-0100-0000D5B1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0.25063</cdr:x>
      <cdr:y>0.03502</cdr:y>
    </cdr:from>
    <cdr:to>
      <cdr:x>0.67722</cdr:x>
      <cdr:y>0.09339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85928" y="171453"/>
          <a:ext cx="3209947" cy="285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600" b="1" u="sng"/>
            <a:t>2018 - JEDNODENNÍ ZATÍŽENÍ OV</a:t>
          </a:r>
          <a:r>
            <a:rPr lang="cs-CZ" sz="1600" b="1" u="sng" baseline="0"/>
            <a:t> A LIMITY</a:t>
          </a:r>
          <a:endParaRPr lang="cs-CZ" sz="1600" b="1" u="sng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0.14937</cdr:x>
      <cdr:y>0.05021</cdr:y>
    </cdr:from>
    <cdr:to>
      <cdr:x>0.79494</cdr:x>
      <cdr:y>0.12971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123950" y="228600"/>
          <a:ext cx="48577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="1" u="sng"/>
            <a:t>2018 - TŘÍDENNÍ  PRŮMĚRY ZATÍŽENÍ  OV A LIMITY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O59"/>
  <sheetViews>
    <sheetView showGridLines="0" tabSelected="1" workbookViewId="0">
      <selection activeCell="L57" sqref="L57"/>
    </sheetView>
  </sheetViews>
  <sheetFormatPr defaultRowHeight="15" x14ac:dyDescent="0.25"/>
  <cols>
    <col min="13" max="13" width="13.28515625" customWidth="1"/>
    <col min="14" max="14" width="23" customWidth="1"/>
    <col min="15" max="15" width="17.42578125" customWidth="1"/>
  </cols>
  <sheetData>
    <row r="4" spans="1:15" x14ac:dyDescent="0.25">
      <c r="B4" s="136" t="s">
        <v>27</v>
      </c>
      <c r="C4" s="136"/>
    </row>
    <row r="5" spans="1:15" ht="15.75" thickBot="1" x14ac:dyDescent="0.3">
      <c r="B5" s="137"/>
      <c r="C5" s="137"/>
    </row>
    <row r="6" spans="1:15" ht="18.75" thickTop="1" x14ac:dyDescent="0.35">
      <c r="A6" s="126" t="s">
        <v>2</v>
      </c>
      <c r="B6" s="128" t="s">
        <v>1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131" t="s">
        <v>54</v>
      </c>
      <c r="N6" s="140" t="s">
        <v>38</v>
      </c>
      <c r="O6" s="133" t="s">
        <v>11</v>
      </c>
    </row>
    <row r="7" spans="1:15" ht="15.75" thickBot="1" x14ac:dyDescent="0.3">
      <c r="A7" s="127"/>
      <c r="B7" s="4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132"/>
      <c r="N7" s="141"/>
      <c r="O7" s="134"/>
    </row>
    <row r="8" spans="1:15" ht="14.45" x14ac:dyDescent="0.35">
      <c r="A8" s="6" t="s">
        <v>41</v>
      </c>
      <c r="B8" s="97">
        <f>TAB.2!O6</f>
        <v>227.32636320000003</v>
      </c>
      <c r="C8" s="98">
        <f>TAB.2!O17</f>
        <v>121.36891679999998</v>
      </c>
      <c r="D8" s="98">
        <f>TAB.2!O23</f>
        <v>211.42700639999995</v>
      </c>
      <c r="E8" s="98">
        <f>TAB.2!O32</f>
        <v>243.6849072</v>
      </c>
      <c r="F8" s="98">
        <f>TAB.2!O39</f>
        <v>54.069292799999999</v>
      </c>
      <c r="G8" s="98">
        <f>TAB.2!O43</f>
        <v>191.59585920000004</v>
      </c>
      <c r="H8" s="98">
        <f>TAB.2!O50</f>
        <v>134.91493919999999</v>
      </c>
      <c r="I8" s="98">
        <f>TAB.2!O56</f>
        <v>262.22459039999995</v>
      </c>
      <c r="J8" s="98">
        <f>TAB.2!O66</f>
        <v>193.4900064</v>
      </c>
      <c r="K8" s="98">
        <f>TAB.2!O73</f>
        <v>53.667504000000008</v>
      </c>
      <c r="L8" s="98"/>
      <c r="M8" s="107">
        <f>SUM(B8:L8)/10</f>
        <v>169.37693855999999</v>
      </c>
      <c r="N8" s="108">
        <f>SUM(TAB.2!H4:'TAB.2'!H76)</f>
        <v>5273.1336095999986</v>
      </c>
      <c r="O8" s="105">
        <f>SUM(TAB.2!F4:F76)</f>
        <v>1596</v>
      </c>
    </row>
    <row r="9" spans="1:15" ht="14.45" x14ac:dyDescent="0.35">
      <c r="A9" s="8" t="s">
        <v>42</v>
      </c>
      <c r="B9" s="99">
        <f>TAB.2!O77</f>
        <v>170.3871504</v>
      </c>
      <c r="C9" s="100">
        <f>TAB.2!O85</f>
        <v>272.9006928</v>
      </c>
      <c r="D9" s="100">
        <f>TAB.2!O95</f>
        <v>186.94658879999997</v>
      </c>
      <c r="E9" s="100">
        <f>TAB.2!O102</f>
        <v>24.164726400000003</v>
      </c>
      <c r="F9" s="100">
        <f>TAB.2!O105</f>
        <v>141.88884479999999</v>
      </c>
      <c r="G9" s="100">
        <f>TAB.2!O115</f>
        <v>83.801664000000002</v>
      </c>
      <c r="H9" s="100">
        <f>TAB.2!O119</f>
        <v>214.957008</v>
      </c>
      <c r="I9" s="100">
        <f>TAB.2!O126</f>
        <v>8.7245568000000002</v>
      </c>
      <c r="J9" s="100">
        <f>TAB.2!O129</f>
        <v>106.04354399999998</v>
      </c>
      <c r="K9" s="100"/>
      <c r="L9" s="100"/>
      <c r="M9" s="100">
        <f>SUM(B9:L9)/9</f>
        <v>134.42386399999998</v>
      </c>
      <c r="N9" s="106">
        <f>SUM(TAB.2!H77:'TAB.2'!H135)</f>
        <v>4217.4909359999992</v>
      </c>
      <c r="O9" s="51">
        <f>SUM(TAB.2!F77:F135)</f>
        <v>1099</v>
      </c>
    </row>
    <row r="10" spans="1:15" ht="14.45" x14ac:dyDescent="0.35">
      <c r="A10" s="8" t="s">
        <v>43</v>
      </c>
      <c r="B10" s="99">
        <f>TAB.2!O134</f>
        <v>282.7445184</v>
      </c>
      <c r="C10" s="100">
        <f>TAB.2!O142</f>
        <v>209.10237119999999</v>
      </c>
      <c r="D10" s="100">
        <f>TAB.2!O148</f>
        <v>295.08517440000003</v>
      </c>
      <c r="E10" s="100">
        <f>TAB.2!O157</f>
        <v>275.71321439999997</v>
      </c>
      <c r="F10" s="100">
        <f>TAB.2!O166</f>
        <v>138.8467296</v>
      </c>
      <c r="G10" s="100">
        <f>TAB.2!O171</f>
        <v>0</v>
      </c>
      <c r="H10" s="100">
        <f>TAB.2!O174</f>
        <v>189.0129312</v>
      </c>
      <c r="I10" s="100">
        <f>TAB.2!O182</f>
        <v>279.35801280000004</v>
      </c>
      <c r="J10" s="100">
        <f>TAB.2!O192</f>
        <v>210.88172159999999</v>
      </c>
      <c r="K10" s="100">
        <f>TAB.2!O200</f>
        <v>275.79931199999993</v>
      </c>
      <c r="L10" s="100">
        <f>TAB.2!O214</f>
        <v>93.301099199999996</v>
      </c>
      <c r="M10" s="100">
        <f>SUM(B10:L10)/11</f>
        <v>204.53137134545457</v>
      </c>
      <c r="N10" s="106">
        <f>SUM(TAB.2!H136:'TAB.2'!H216)</f>
        <v>6376.7326463999989</v>
      </c>
      <c r="O10" s="51">
        <f>SUM(TAB.2!F136:F216)+142</f>
        <v>2086</v>
      </c>
    </row>
    <row r="11" spans="1:15" ht="14.45" x14ac:dyDescent="0.35">
      <c r="A11" s="8" t="s">
        <v>44</v>
      </c>
      <c r="B11" s="99">
        <f>TAB.2!O219</f>
        <v>185.13853919999997</v>
      </c>
      <c r="C11" s="100">
        <f>TAB.2!O228</f>
        <v>181.83813119999999</v>
      </c>
      <c r="D11" s="100">
        <f>TAB.2!O238</f>
        <v>264.5492256</v>
      </c>
      <c r="E11" s="100">
        <f>TAB.2!O249</f>
        <v>238.74864479999999</v>
      </c>
      <c r="F11" s="100">
        <f>TAB.2!O259</f>
        <v>182.87130239999999</v>
      </c>
      <c r="G11" s="100">
        <f>TAB.2!O265</f>
        <v>287.4798864</v>
      </c>
      <c r="H11" s="100">
        <f>TAB.2!O277</f>
        <v>253.55743199999998</v>
      </c>
      <c r="I11" s="100">
        <f>TAB.2!O283</f>
        <v>253.9592208</v>
      </c>
      <c r="J11" s="100">
        <f>TAB.2!O294</f>
        <v>306.65095199999996</v>
      </c>
      <c r="K11" s="100">
        <f>TAB.2!O305</f>
        <v>111.58248960000002</v>
      </c>
      <c r="L11" s="101"/>
      <c r="M11" s="100">
        <f>SUM(B11:L11)/10</f>
        <v>226.63758239999999</v>
      </c>
      <c r="N11" s="106">
        <f>SUM(TAB.2!H217:'TAB.2'!H307)</f>
        <v>6882.6421440000013</v>
      </c>
      <c r="O11" s="51">
        <f>SUM(TAB.2!F217:F307)</f>
        <v>2304</v>
      </c>
    </row>
    <row r="12" spans="1:15" ht="14.45" x14ac:dyDescent="0.35">
      <c r="A12" s="8" t="s">
        <v>45</v>
      </c>
      <c r="B12" s="99">
        <f>TAB.2!O309</f>
        <v>270.63345600000002</v>
      </c>
      <c r="C12" s="100">
        <f>TAB.2!O322</f>
        <v>129.1464</v>
      </c>
      <c r="D12" s="100">
        <f>TAB.2!O328</f>
        <v>173.5153632</v>
      </c>
      <c r="E12" s="100">
        <f>TAB.2!O338</f>
        <v>205.85936159999997</v>
      </c>
      <c r="F12" s="100">
        <f>TAB.2!O348</f>
        <v>271.4083344</v>
      </c>
      <c r="G12" s="100">
        <f>TAB.2!O361</f>
        <v>250.48661759999996</v>
      </c>
      <c r="H12" s="100">
        <f>TAB.2!O372</f>
        <v>270.54735840000001</v>
      </c>
      <c r="I12" s="100">
        <f>TAB.2!O382</f>
        <v>267.93573119999996</v>
      </c>
      <c r="J12" s="100">
        <f>TAB.2!O394</f>
        <v>229.3927056</v>
      </c>
      <c r="K12" s="100">
        <f>TAB.2!O401</f>
        <v>261.93759839999996</v>
      </c>
      <c r="L12" s="100"/>
      <c r="M12" s="100">
        <f>SUM(B12:L12)/10</f>
        <v>233.08629263999995</v>
      </c>
      <c r="N12" s="106">
        <f>SUM(TAB.2!H308:'TAB.2'!H412)</f>
        <v>6992.5887792000003</v>
      </c>
      <c r="O12" s="51">
        <f>SUM(TAB.2!F308:F412)</f>
        <v>2589</v>
      </c>
    </row>
    <row r="13" spans="1:15" ht="14.45" x14ac:dyDescent="0.35">
      <c r="A13" s="8" t="s">
        <v>46</v>
      </c>
      <c r="B13" s="99">
        <f>TAB.2!O413</f>
        <v>236.7110016</v>
      </c>
      <c r="C13" s="100">
        <f>TAB.2!O422</f>
        <v>281.07996479999997</v>
      </c>
      <c r="D13" s="100">
        <f>TAB.2!O435</f>
        <v>254.41840799999997</v>
      </c>
      <c r="E13" s="100">
        <f>TAB.2!O449</f>
        <v>213.4646496</v>
      </c>
      <c r="F13" s="100">
        <f>TAB.2!O458</f>
        <v>253.844424</v>
      </c>
      <c r="G13" s="100">
        <f>TAB.2!O469</f>
        <v>133.65217440000001</v>
      </c>
      <c r="H13" s="100">
        <f>TAB.2!O474</f>
        <v>275.39752319999997</v>
      </c>
      <c r="I13" s="100">
        <f>TAB.2!O484</f>
        <v>185.65512479999998</v>
      </c>
      <c r="J13" s="100">
        <f>TAB.2!O490</f>
        <v>223.65286560000001</v>
      </c>
      <c r="K13" s="100">
        <f>TAB.2!O499</f>
        <v>156.35324159999996</v>
      </c>
      <c r="L13" s="100"/>
      <c r="M13" s="100">
        <f>SUM(B13:L13)/10</f>
        <v>221.42293775999997</v>
      </c>
      <c r="N13" s="106">
        <f>SUM(TAB.2!H413:'TAB.2'!H502)</f>
        <v>6642.6881328000009</v>
      </c>
      <c r="O13" s="51">
        <f>SUM(TAB.2!F413:F502)</f>
        <v>2292</v>
      </c>
    </row>
    <row r="14" spans="1:15" ht="14.45" x14ac:dyDescent="0.35">
      <c r="A14" s="8" t="s">
        <v>47</v>
      </c>
      <c r="B14" s="99">
        <f>TAB.2!O503</f>
        <v>271.46573280000001</v>
      </c>
      <c r="C14" s="100">
        <f>TAB.2!O511</f>
        <v>117.83891519999997</v>
      </c>
      <c r="D14" s="100">
        <f>TAB.2!O515</f>
        <v>186.0569136</v>
      </c>
      <c r="E14" s="100">
        <f>TAB.2!O522</f>
        <v>237.45718080000003</v>
      </c>
      <c r="F14" s="100">
        <f>TAB.2!O532</f>
        <v>174.97902239999999</v>
      </c>
      <c r="G14" s="100">
        <f>TAB.2!O538</f>
        <v>218.25741600000001</v>
      </c>
      <c r="H14" s="100">
        <f>TAB.2!O548</f>
        <v>168.80869439999998</v>
      </c>
      <c r="I14" s="100">
        <f>TAB.2!O554</f>
        <v>205.19927999999996</v>
      </c>
      <c r="J14" s="100">
        <f>TAB.2!O562</f>
        <v>276.25849919999996</v>
      </c>
      <c r="K14" s="100">
        <f>TAB.2!O573</f>
        <v>244.97637119999999</v>
      </c>
      <c r="L14" s="100"/>
      <c r="M14" s="100">
        <f>SUM(B14:L14)/10</f>
        <v>210.12980256</v>
      </c>
      <c r="N14" s="106">
        <f>SUM(TAB.2!H503:'TAB.2'!H588)</f>
        <v>6546.1727232000012</v>
      </c>
      <c r="O14" s="51">
        <f>SUM(TAB.2!F503:F588)+13+17+20</f>
        <v>2074</v>
      </c>
    </row>
    <row r="15" spans="1:15" ht="14.45" x14ac:dyDescent="0.35">
      <c r="A15" s="8" t="s">
        <v>48</v>
      </c>
      <c r="B15" s="99">
        <f>TAB.2!O585</f>
        <v>269.65768320000001</v>
      </c>
      <c r="C15" s="100">
        <f>TAB.2!O597</f>
        <v>232.72181279999995</v>
      </c>
      <c r="D15" s="100">
        <f>TAB.2!O605</f>
        <v>284.38037279999998</v>
      </c>
      <c r="E15" s="100">
        <f>TAB.2!O615</f>
        <v>279.64500479999998</v>
      </c>
      <c r="F15" s="100">
        <f>TAB.2!O627</f>
        <v>258.66588959999996</v>
      </c>
      <c r="G15" s="100">
        <f>TAB.2!O635</f>
        <v>270.48996</v>
      </c>
      <c r="H15" s="100">
        <f>TAB.2!O646</f>
        <v>228.99091680000001</v>
      </c>
      <c r="I15" s="100">
        <f>TAB.2!O653</f>
        <v>268.82540639999996</v>
      </c>
      <c r="J15" s="100">
        <f>TAB.2!O665</f>
        <v>187.03268640000002</v>
      </c>
      <c r="K15" s="100">
        <f>TAB.2!O671</f>
        <v>280.13289119999996</v>
      </c>
      <c r="L15" s="100">
        <f>TAB.2!O681</f>
        <v>222.64839360000005</v>
      </c>
      <c r="M15" s="100">
        <f>SUM(B15:K15)/11</f>
        <v>232.77660218181811</v>
      </c>
      <c r="N15" s="106">
        <f>SUM(TAB.2!H589:'TAB.2'!H685)</f>
        <v>7923.4760304000029</v>
      </c>
      <c r="O15" s="51">
        <f>SUM(TAB.2!F589:F685)</f>
        <v>2534</v>
      </c>
    </row>
    <row r="16" spans="1:15" x14ac:dyDescent="0.25">
      <c r="A16" s="8" t="s">
        <v>49</v>
      </c>
      <c r="B16" s="99">
        <f>TAB.2!O687</f>
        <v>181.80943200000002</v>
      </c>
      <c r="C16" s="100">
        <f>TAB.2!O696</f>
        <v>275.82801119999999</v>
      </c>
      <c r="D16" s="100">
        <f>TAB.2!O706</f>
        <v>189.0416304</v>
      </c>
      <c r="E16" s="100">
        <f>TAB.2!O714</f>
        <v>262.99946879999999</v>
      </c>
      <c r="F16" s="100">
        <f>TAB.2!O726</f>
        <v>177.61934880000001</v>
      </c>
      <c r="G16" s="100">
        <f>TAB.2!O733</f>
        <v>247.64539679999999</v>
      </c>
      <c r="H16" s="100">
        <f>TAB.2!O744</f>
        <v>180.86235840000003</v>
      </c>
      <c r="I16" s="100">
        <f>TAB.2!O753</f>
        <v>163.52804159999999</v>
      </c>
      <c r="J16" s="100">
        <f>TAB.2!O762</f>
        <v>254.848896</v>
      </c>
      <c r="K16" s="100">
        <f>TAB.2!O772</f>
        <v>107.67939839999998</v>
      </c>
      <c r="L16" s="102"/>
      <c r="M16" s="100">
        <f>SUM(B16:K16)/10</f>
        <v>204.18619824000001</v>
      </c>
      <c r="N16" s="106">
        <f>SUM(TAB.2!H686:'TAB.2'!H774)</f>
        <v>6029.5871232</v>
      </c>
      <c r="O16" s="51">
        <f>SUM(TAB.2!F686:F774)</f>
        <v>2297</v>
      </c>
    </row>
    <row r="17" spans="1:15" x14ac:dyDescent="0.25">
      <c r="A17" s="8" t="s">
        <v>50</v>
      </c>
      <c r="B17" s="99">
        <f>TAB.2!O779</f>
        <v>276.4593936</v>
      </c>
      <c r="C17" s="100">
        <f>TAB.2!O788</f>
        <v>154.88958239999999</v>
      </c>
      <c r="D17" s="100">
        <f>TAB.2!O794</f>
        <v>258.69458879999996</v>
      </c>
      <c r="E17" s="100">
        <f>TAB.2!O805</f>
        <v>179.57089440000001</v>
      </c>
      <c r="F17" s="100">
        <f>TAB.2!O814</f>
        <v>109.48744799999999</v>
      </c>
      <c r="G17" s="100">
        <f>TAB.2!O822</f>
        <v>258.35019840000001</v>
      </c>
      <c r="H17" s="100">
        <f>TAB.2!O835</f>
        <v>70.723151568000006</v>
      </c>
      <c r="I17" s="100">
        <f>TAB.2!O841</f>
        <v>250.51531680000002</v>
      </c>
      <c r="J17" s="100">
        <f>TAB.2!O859</f>
        <v>52.605633599999997</v>
      </c>
      <c r="K17" s="100">
        <f>TAB.2!O862</f>
        <v>161.08860960000001</v>
      </c>
      <c r="L17" s="100"/>
      <c r="M17" s="100">
        <f>SUM(B17:L17)/10</f>
        <v>177.23848171679998</v>
      </c>
      <c r="N17" s="106">
        <f>SUM(TAB.2!H775:'TAB.2'!H869)</f>
        <v>5596.9716515040009</v>
      </c>
      <c r="O17" s="51">
        <f>SUM(TAB.2!F775:F869)</f>
        <v>1844</v>
      </c>
    </row>
    <row r="18" spans="1:15" x14ac:dyDescent="0.25">
      <c r="A18" s="8" t="s">
        <v>51</v>
      </c>
      <c r="B18" s="99">
        <f>TAB.2!O870</f>
        <v>190.2182976</v>
      </c>
      <c r="C18" s="100">
        <f>TAB.2!O875</f>
        <v>186.77439360000002</v>
      </c>
      <c r="D18" s="100">
        <f>TAB.2!O887</f>
        <v>153.45462240000001</v>
      </c>
      <c r="E18" s="100">
        <f>TAB.2!O896</f>
        <v>56.164334399999994</v>
      </c>
      <c r="F18" s="100">
        <f>TAB.2!O902</f>
        <v>268.07922720000005</v>
      </c>
      <c r="G18" s="100">
        <f>TAB.2!O916</f>
        <v>72.551577599999987</v>
      </c>
      <c r="H18" s="100">
        <f>TAB.2!O919</f>
        <v>205.79048351999998</v>
      </c>
      <c r="I18" s="100">
        <f>TAB.2!O930</f>
        <v>98.151264000000012</v>
      </c>
      <c r="J18" s="100">
        <f>TAB.2!O937</f>
        <v>228.56042880000004</v>
      </c>
      <c r="K18" s="100">
        <f>TAB.2!O947</f>
        <v>214.98570719999998</v>
      </c>
      <c r="L18" s="100"/>
      <c r="M18" s="100">
        <f>SUM(B18:L18)/10</f>
        <v>167.47303363200001</v>
      </c>
      <c r="N18" s="106">
        <f>SUM(TAB.2!H870:'TAB.2'!H954)</f>
        <v>5024.1910089599996</v>
      </c>
      <c r="O18" s="51">
        <f>SUM(TAB.2!F870:F954)</f>
        <v>1499</v>
      </c>
    </row>
    <row r="19" spans="1:15" ht="15.75" thickBot="1" x14ac:dyDescent="0.3">
      <c r="A19" s="10" t="s">
        <v>52</v>
      </c>
      <c r="B19" s="103">
        <f>TAB.2!O955</f>
        <v>0</v>
      </c>
      <c r="C19" s="104">
        <f>TAB.2!O958</f>
        <v>258.35019840000001</v>
      </c>
      <c r="D19" s="104">
        <f>TAB.2!O967</f>
        <v>74.933611200000001</v>
      </c>
      <c r="E19" s="104">
        <f>TAB.2!O971</f>
        <v>124.1527392</v>
      </c>
      <c r="F19" s="104">
        <f>TAB.2!O978</f>
        <v>261.96629760000002</v>
      </c>
      <c r="G19" s="104">
        <f>TAB.2!O988</f>
        <v>253.2130416</v>
      </c>
      <c r="H19" s="104">
        <f>TAB.2!O996</f>
        <v>247.61669760000004</v>
      </c>
      <c r="I19" s="104">
        <f>TAB.2!O1003</f>
        <v>0</v>
      </c>
      <c r="J19" s="104">
        <f>TAB.2!O1006</f>
        <v>0</v>
      </c>
      <c r="K19" s="100">
        <f>TAB.2!O1009</f>
        <v>83.285078400000003</v>
      </c>
      <c r="L19" s="100"/>
      <c r="M19" s="104">
        <f>SUM(B19:L19)/10</f>
        <v>130.3517664</v>
      </c>
      <c r="N19" s="106">
        <f>SUM(TAB.2!H955:'TAB.2'!H1013)</f>
        <v>3910.5529919999994</v>
      </c>
      <c r="O19" s="51">
        <f>SUM(TAB.2!F955:F1013)</f>
        <v>1002</v>
      </c>
    </row>
    <row r="20" spans="1:15" ht="16.5" thickTop="1" thickBot="1" x14ac:dyDescent="0.3">
      <c r="J20" s="135" t="s">
        <v>12</v>
      </c>
      <c r="K20" s="122"/>
      <c r="L20" s="123"/>
      <c r="M20" s="24">
        <f>SUM(M8:M19)/12</f>
        <v>192.63623928633936</v>
      </c>
      <c r="N20" s="34">
        <f>SUM(N8:N19)</f>
        <v>71416.227777263994</v>
      </c>
      <c r="O20" s="35">
        <f>SUM(O8:O19)</f>
        <v>23216</v>
      </c>
    </row>
    <row r="21" spans="1:15" ht="15.75" thickTop="1" x14ac:dyDescent="0.25"/>
    <row r="23" spans="1:15" x14ac:dyDescent="0.25">
      <c r="B23" s="124" t="s">
        <v>28</v>
      </c>
      <c r="C23" s="124"/>
    </row>
    <row r="24" spans="1:15" ht="15.75" thickBot="1" x14ac:dyDescent="0.3">
      <c r="B24" s="125"/>
      <c r="C24" s="125"/>
    </row>
    <row r="25" spans="1:15" ht="18.75" thickTop="1" x14ac:dyDescent="0.35">
      <c r="A25" s="126" t="s">
        <v>2</v>
      </c>
      <c r="B25" s="128" t="s">
        <v>29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30"/>
      <c r="M25" s="131" t="s">
        <v>55</v>
      </c>
      <c r="N25" s="138" t="s">
        <v>39</v>
      </c>
    </row>
    <row r="26" spans="1:15" ht="15.75" thickBot="1" x14ac:dyDescent="0.3">
      <c r="A26" s="127"/>
      <c r="B26" s="4">
        <v>1</v>
      </c>
      <c r="C26" s="5">
        <v>2</v>
      </c>
      <c r="D26" s="5">
        <v>3</v>
      </c>
      <c r="E26" s="5">
        <v>4</v>
      </c>
      <c r="F26" s="5">
        <v>5</v>
      </c>
      <c r="G26" s="5">
        <v>6</v>
      </c>
      <c r="H26" s="5">
        <v>7</v>
      </c>
      <c r="I26" s="5">
        <v>8</v>
      </c>
      <c r="J26" s="5">
        <v>9</v>
      </c>
      <c r="K26" s="5">
        <v>10</v>
      </c>
      <c r="L26" s="5">
        <v>11</v>
      </c>
      <c r="M26" s="132"/>
      <c r="N26" s="139"/>
    </row>
    <row r="27" spans="1:15" x14ac:dyDescent="0.25">
      <c r="A27" s="6" t="s">
        <v>41</v>
      </c>
      <c r="B27" s="97">
        <f>TAB.2!P6</f>
        <v>130.72246302472686</v>
      </c>
      <c r="C27" s="98">
        <f>TAB.2!P17</f>
        <v>69.792361587119032</v>
      </c>
      <c r="D27" s="98">
        <f>TAB.2!P23</f>
        <v>121.57964715353648</v>
      </c>
      <c r="E27" s="98">
        <f>TAB.2!P32</f>
        <v>140.12933133985047</v>
      </c>
      <c r="F27" s="98">
        <f>TAB.2!P39</f>
        <v>31.092175273145486</v>
      </c>
      <c r="G27" s="98">
        <f>TAB.2!P43</f>
        <v>110.17588223116734</v>
      </c>
      <c r="H27" s="98">
        <f>TAB.2!P50</f>
        <v>77.581908683151227</v>
      </c>
      <c r="I27" s="98">
        <f>TAB.2!P56</f>
        <v>150.79044876365728</v>
      </c>
      <c r="J27" s="98">
        <f>TAB.2!P66</f>
        <v>111.26509856239217</v>
      </c>
      <c r="K27" s="98">
        <f>TAB.2!P73</f>
        <v>30.861129384703855</v>
      </c>
      <c r="L27" s="98"/>
      <c r="M27" s="98">
        <f t="shared" ref="M27:M31" si="0">SUM(B27:L27)/10</f>
        <v>97.399044600345022</v>
      </c>
      <c r="N27" s="105">
        <f>SUM(TAB.2!I4:'TAB.2'!I76)</f>
        <v>3032.2792464634849</v>
      </c>
    </row>
    <row r="28" spans="1:15" x14ac:dyDescent="0.25">
      <c r="A28" s="8" t="s">
        <v>42</v>
      </c>
      <c r="B28" s="99">
        <f>TAB.2!P77</f>
        <v>97.979959976998259</v>
      </c>
      <c r="C28" s="100">
        <f>TAB.2!P85</f>
        <v>156.92966808510636</v>
      </c>
      <c r="D28" s="100">
        <f>TAB.2!P95</f>
        <v>107.5023512363427</v>
      </c>
      <c r="E28" s="100">
        <f>TAB.2!P102</f>
        <v>13.895759861989648</v>
      </c>
      <c r="F28" s="100">
        <f>TAB.2!P105</f>
        <v>81.592205175388145</v>
      </c>
      <c r="G28" s="100">
        <f>TAB.2!P115</f>
        <v>48.189571017826324</v>
      </c>
      <c r="H28" s="100">
        <f>TAB.2!P119</f>
        <v>123.60955031627371</v>
      </c>
      <c r="I28" s="100">
        <f>TAB.2!P126</f>
        <v>5.0169964347326044</v>
      </c>
      <c r="J28" s="100">
        <f>TAB.2!P129</f>
        <v>60.979611270845311</v>
      </c>
      <c r="K28" s="100"/>
      <c r="L28" s="100"/>
      <c r="M28" s="106">
        <f>SUM(B28:L28)/9</f>
        <v>77.299519263944774</v>
      </c>
      <c r="N28" s="51">
        <f>SUM(TAB.2!I77:'TAB.2'!I135)</f>
        <v>2425.2391811385851</v>
      </c>
    </row>
    <row r="29" spans="1:15" x14ac:dyDescent="0.25">
      <c r="A29" s="8" t="s">
        <v>43</v>
      </c>
      <c r="B29" s="99">
        <f>TAB.2!P134</f>
        <v>162.59029235192639</v>
      </c>
      <c r="C29" s="100">
        <f>TAB.2!P142</f>
        <v>120.2428816561242</v>
      </c>
      <c r="D29" s="100">
        <f>TAB.2!P148</f>
        <v>169.68670178263369</v>
      </c>
      <c r="E29" s="100">
        <f>TAB.2!P157</f>
        <v>158.54698930419781</v>
      </c>
      <c r="F29" s="100">
        <f>TAB.2!P166</f>
        <v>79.842857734330053</v>
      </c>
      <c r="G29" s="100">
        <f>TAB.2!P171</f>
        <v>0</v>
      </c>
      <c r="H29" s="100">
        <f>TAB.2!P174</f>
        <v>108.69058723404254</v>
      </c>
      <c r="I29" s="100">
        <f>TAB.2!P182</f>
        <v>160.64290557791833</v>
      </c>
      <c r="J29" s="100">
        <f>TAB.2!P192</f>
        <v>121.26608487636571</v>
      </c>
      <c r="K29" s="100">
        <f>TAB.2!P200</f>
        <v>158.5964991374353</v>
      </c>
      <c r="L29" s="100">
        <f>TAB.2!P214</f>
        <v>53.652155951696379</v>
      </c>
      <c r="M29" s="100">
        <f>SUM(B29:L29)/11</f>
        <v>117.61435960060641</v>
      </c>
      <c r="N29" s="51">
        <f>SUM(TAB.2!I136:'TAB.2'!I216)</f>
        <v>3666.896288901667</v>
      </c>
    </row>
    <row r="30" spans="1:15" x14ac:dyDescent="0.25">
      <c r="A30" s="8" t="s">
        <v>44</v>
      </c>
      <c r="B30" s="99">
        <f>TAB.2!P219</f>
        <v>106.46264473835537</v>
      </c>
      <c r="C30" s="100">
        <f>TAB.2!P228</f>
        <v>104.56476779758481</v>
      </c>
      <c r="D30" s="100">
        <f>TAB.2!P238</f>
        <v>152.12721426106955</v>
      </c>
      <c r="E30" s="100">
        <f>TAB.2!P249</f>
        <v>137.29076756756754</v>
      </c>
      <c r="F30" s="100">
        <f>TAB.2!P259</f>
        <v>105.15888579643472</v>
      </c>
      <c r="G30" s="100">
        <f>TAB.2!P265</f>
        <v>165.31333317998849</v>
      </c>
      <c r="H30" s="100">
        <f>TAB.2!P277</f>
        <v>145.80645888441632</v>
      </c>
      <c r="I30" s="100">
        <f>TAB.2!P283</f>
        <v>146.03750477285794</v>
      </c>
      <c r="J30" s="100">
        <f>TAB.2!P294</f>
        <v>176.33752271420357</v>
      </c>
      <c r="K30" s="100">
        <f>TAB.2!P305</f>
        <v>64.164743875790677</v>
      </c>
      <c r="L30" s="101"/>
      <c r="M30" s="100">
        <f>SUM(B30:L30)/10</f>
        <v>130.32638435882689</v>
      </c>
      <c r="N30" s="51">
        <f>SUM(TAB.2!I217:'TAB.2'!I307)</f>
        <v>3957.8160690051745</v>
      </c>
    </row>
    <row r="31" spans="1:15" x14ac:dyDescent="0.25">
      <c r="A31" s="8" t="s">
        <v>45</v>
      </c>
      <c r="B31" s="99">
        <f>TAB.2!P309</f>
        <v>155.62590914318574</v>
      </c>
      <c r="C31" s="100">
        <f>TAB.2!P322</f>
        <v>74.26474985623922</v>
      </c>
      <c r="D31" s="100">
        <f>TAB.2!P328</f>
        <v>99.778817251293844</v>
      </c>
      <c r="E31" s="100">
        <f>TAB.2!P338</f>
        <v>118.37801127084531</v>
      </c>
      <c r="F31" s="100">
        <f>TAB.2!P348</f>
        <v>156.07149764232318</v>
      </c>
      <c r="G31" s="100">
        <f>TAB.2!P361</f>
        <v>144.04060816561241</v>
      </c>
      <c r="H31" s="100">
        <f>TAB.2!P372</f>
        <v>155.57639930994824</v>
      </c>
      <c r="I31" s="100">
        <f>TAB.2!P382</f>
        <v>154.07460103507762</v>
      </c>
      <c r="J31" s="100">
        <f>TAB.2!P394</f>
        <v>131.91069902242666</v>
      </c>
      <c r="K31" s="100">
        <f>TAB.2!P401</f>
        <v>150.62541598619893</v>
      </c>
      <c r="L31" s="100"/>
      <c r="M31" s="100">
        <f t="shared" si="0"/>
        <v>134.03467086831512</v>
      </c>
      <c r="N31" s="51">
        <f>SUM(TAB.2!I308:'TAB.2'!I412)</f>
        <v>4021.0401260494527</v>
      </c>
    </row>
    <row r="32" spans="1:15" x14ac:dyDescent="0.25">
      <c r="A32" s="8" t="s">
        <v>46</v>
      </c>
      <c r="B32" s="99">
        <f>TAB.2!P413</f>
        <v>136.11903484761353</v>
      </c>
      <c r="C32" s="100">
        <f>TAB.2!P422</f>
        <v>161.63310224266817</v>
      </c>
      <c r="D32" s="100">
        <f>TAB.2!P435</f>
        <v>146.30155721679122</v>
      </c>
      <c r="E32" s="100">
        <f>TAB.2!P449</f>
        <v>122.75137987349051</v>
      </c>
      <c r="F32" s="100">
        <f>TAB.2!P458</f>
        <v>145.97149166187464</v>
      </c>
      <c r="G32" s="100">
        <f>TAB.2!P469</f>
        <v>76.855764462334676</v>
      </c>
      <c r="H32" s="100">
        <f>TAB.2!P474</f>
        <v>158.36545324899365</v>
      </c>
      <c r="I32" s="100">
        <f>TAB.2!P484</f>
        <v>106.7597037377803</v>
      </c>
      <c r="J32" s="100">
        <f>TAB.2!P490</f>
        <v>128.6100434732605</v>
      </c>
      <c r="K32" s="100">
        <f>TAB.2!P499</f>
        <v>89.909857159286915</v>
      </c>
      <c r="L32" s="100"/>
      <c r="M32" s="100">
        <f>SUM(B32:L32)/10</f>
        <v>127.32773879240942</v>
      </c>
      <c r="N32" s="51">
        <f>SUM(TAB.2!I413:'TAB.2'!I502)</f>
        <v>3819.8321637722829</v>
      </c>
    </row>
    <row r="33" spans="1:15" x14ac:dyDescent="0.25">
      <c r="A33" s="8" t="s">
        <v>47</v>
      </c>
      <c r="B33" s="99">
        <f>TAB.2!P503</f>
        <v>156.10450419781483</v>
      </c>
      <c r="C33" s="100">
        <f>TAB.2!P511</f>
        <v>67.762458424381819</v>
      </c>
      <c r="D33" s="100">
        <f>TAB.2!P515</f>
        <v>106.99074962622194</v>
      </c>
      <c r="E33" s="100">
        <f>TAB.2!P522</f>
        <v>136.54812006900519</v>
      </c>
      <c r="F33" s="100">
        <f>TAB.2!P532</f>
        <v>100.62048441633119</v>
      </c>
      <c r="G33" s="100">
        <f>TAB.2!P538</f>
        <v>125.50742725704428</v>
      </c>
      <c r="H33" s="100">
        <f>TAB.2!P548</f>
        <v>97.07227970097756</v>
      </c>
      <c r="I33" s="100">
        <f>TAB.2!P554</f>
        <v>117.99843588269118</v>
      </c>
      <c r="J33" s="100">
        <f>TAB.2!P562</f>
        <v>158.86055158136858</v>
      </c>
      <c r="K33" s="100">
        <f>TAB.2!P573</f>
        <v>140.87197883841287</v>
      </c>
      <c r="L33" s="100"/>
      <c r="M33" s="100">
        <f>SUM(B33:L33)/10</f>
        <v>120.83369899942495</v>
      </c>
      <c r="N33" s="51">
        <f>SUM(TAB.2!I503:'TAB.2'!I588)</f>
        <v>3764.3316407130528</v>
      </c>
    </row>
    <row r="34" spans="1:15" x14ac:dyDescent="0.25">
      <c r="A34" s="8" t="s">
        <v>48</v>
      </c>
      <c r="B34" s="99">
        <f>TAB.2!P585</f>
        <v>155.06479769982747</v>
      </c>
      <c r="C34" s="100">
        <f>TAB.2!P597</f>
        <v>133.82507924094304</v>
      </c>
      <c r="D34" s="100">
        <f>TAB.2!P605</f>
        <v>163.53097918343875</v>
      </c>
      <c r="E34" s="100">
        <f>TAB.2!P615</f>
        <v>160.80793835537665</v>
      </c>
      <c r="F34" s="100">
        <f>TAB.2!P627</f>
        <v>148.74404232317423</v>
      </c>
      <c r="G34" s="100">
        <f>TAB.2!P635</f>
        <v>155.54339275445659</v>
      </c>
      <c r="H34" s="100">
        <f>TAB.2!P646</f>
        <v>131.67965313398506</v>
      </c>
      <c r="I34" s="100">
        <f>TAB.2!P653</f>
        <v>154.58620264519837</v>
      </c>
      <c r="J34" s="100">
        <f>TAB.2!P665</f>
        <v>107.5518610695802</v>
      </c>
      <c r="K34" s="100">
        <f>TAB.2!P671</f>
        <v>161.08849407705577</v>
      </c>
      <c r="L34" s="100">
        <f>TAB.2!P681</f>
        <v>128.03242875215639</v>
      </c>
      <c r="M34" s="100">
        <f>SUM(B34:K34)/11</f>
        <v>133.85658549845783</v>
      </c>
      <c r="N34" s="51">
        <f>SUM(TAB.2!I589:'TAB.2'!I685)</f>
        <v>4556.3404430132259</v>
      </c>
    </row>
    <row r="35" spans="1:15" x14ac:dyDescent="0.25">
      <c r="A35" s="8" t="s">
        <v>49</v>
      </c>
      <c r="B35" s="99">
        <f>TAB.2!P687</f>
        <v>104.54826451983899</v>
      </c>
      <c r="C35" s="100">
        <f>TAB.2!P696</f>
        <v>158.61300241518111</v>
      </c>
      <c r="D35" s="100">
        <f>TAB.2!P706</f>
        <v>108.70709051178837</v>
      </c>
      <c r="E35" s="100">
        <f>TAB.2!P714</f>
        <v>151.2360372627947</v>
      </c>
      <c r="F35" s="100">
        <f>TAB.2!P726</f>
        <v>102.13878596894766</v>
      </c>
      <c r="G35" s="100">
        <f>TAB.2!P733</f>
        <v>142.40678366877515</v>
      </c>
      <c r="H35" s="100">
        <f>TAB.2!P744</f>
        <v>104.00365635422656</v>
      </c>
      <c r="I35" s="100">
        <f>TAB.2!P753</f>
        <v>94.035676595744675</v>
      </c>
      <c r="J35" s="100">
        <f>TAB.2!P762</f>
        <v>146.54910638297872</v>
      </c>
      <c r="K35" s="100">
        <f>TAB.2!P772</f>
        <v>61.92029810235767</v>
      </c>
      <c r="L35" s="100"/>
      <c r="M35" s="100">
        <f>SUM(B35:K35)/10</f>
        <v>117.41587017826336</v>
      </c>
      <c r="N35" s="51">
        <f>SUM(TAB.2!I686:'TAB.2'!I774)</f>
        <v>3467.2726412880966</v>
      </c>
    </row>
    <row r="36" spans="1:15" x14ac:dyDescent="0.25">
      <c r="A36" s="8" t="s">
        <v>50</v>
      </c>
      <c r="B36" s="99">
        <f>TAB.2!P779</f>
        <v>158.97607452558938</v>
      </c>
      <c r="C36" s="100">
        <f>TAB.2!P788</f>
        <v>89.068189994249565</v>
      </c>
      <c r="D36" s="100">
        <f>TAB.2!P794</f>
        <v>148.76054560092004</v>
      </c>
      <c r="E36" s="100">
        <f>TAB.2!P805</f>
        <v>103.26100885566416</v>
      </c>
      <c r="F36" s="100">
        <f>TAB.2!P814</f>
        <v>62.960004600345009</v>
      </c>
      <c r="G36" s="100">
        <f>TAB.2!P822</f>
        <v>148.56250626797009</v>
      </c>
      <c r="H36" s="100">
        <f>TAB.2!P835</f>
        <v>40.668862316273717</v>
      </c>
      <c r="I36" s="100">
        <f>TAB.2!P841</f>
        <v>144.05711144335822</v>
      </c>
      <c r="J36" s="100">
        <f>TAB.2!P859</f>
        <v>30.250508108108104</v>
      </c>
      <c r="K36" s="100">
        <f>TAB.2!P862</f>
        <v>92.63289798734904</v>
      </c>
      <c r="L36" s="100"/>
      <c r="M36" s="100">
        <f>SUM(B36:L36)/10</f>
        <v>101.91977096998274</v>
      </c>
      <c r="N36" s="51">
        <f>SUM(TAB.2!I775:'TAB.2'!I869)</f>
        <v>3218.5000871213324</v>
      </c>
    </row>
    <row r="37" spans="1:15" x14ac:dyDescent="0.25">
      <c r="A37" s="8" t="s">
        <v>51</v>
      </c>
      <c r="B37" s="99">
        <f>TAB.2!P870</f>
        <v>109.38372489936744</v>
      </c>
      <c r="C37" s="100">
        <f>TAB.2!P875</f>
        <v>107.40333156986772</v>
      </c>
      <c r="D37" s="100">
        <f>TAB.2!P887</f>
        <v>88.243026106958027</v>
      </c>
      <c r="E37" s="100">
        <f>TAB.2!P896</f>
        <v>32.29691454859114</v>
      </c>
      <c r="F37" s="100">
        <f>TAB.2!P902</f>
        <v>154.15711742380677</v>
      </c>
      <c r="G37" s="100">
        <f>TAB.2!P916</f>
        <v>41.720286141460605</v>
      </c>
      <c r="H37" s="100">
        <f>TAB.2!P919</f>
        <v>118.33840340425532</v>
      </c>
      <c r="I37" s="100">
        <f>TAB.2!P930</f>
        <v>56.441209890741796</v>
      </c>
      <c r="J37" s="100">
        <f>TAB.2!P937</f>
        <v>131.43210396779759</v>
      </c>
      <c r="K37" s="100">
        <f>TAB.2!P947</f>
        <v>123.62605359401955</v>
      </c>
      <c r="L37" s="100"/>
      <c r="M37" s="100">
        <f>SUM(B37:L37)/10</f>
        <v>96.304217154686597</v>
      </c>
      <c r="N37" s="51">
        <f>SUM(TAB.2!I870:'TAB.2'!I954)</f>
        <v>2889.1265146405972</v>
      </c>
    </row>
    <row r="38" spans="1:15" ht="15.75" thickBot="1" x14ac:dyDescent="0.3">
      <c r="A38" s="10" t="s">
        <v>52</v>
      </c>
      <c r="B38" s="103">
        <f>TAB.2!P955</f>
        <v>0</v>
      </c>
      <c r="C38" s="104">
        <f>TAB.2!P958</f>
        <v>148.56250626797006</v>
      </c>
      <c r="D38" s="104">
        <f>TAB.2!P967</f>
        <v>43.090058194364566</v>
      </c>
      <c r="E38" s="104">
        <f>TAB.2!P971</f>
        <v>71.393179528464614</v>
      </c>
      <c r="F38" s="104">
        <f>TAB.2!P978</f>
        <v>150.6419192639448</v>
      </c>
      <c r="G38" s="104">
        <f>TAB.2!P988</f>
        <v>145.60841955146634</v>
      </c>
      <c r="H38" s="104">
        <f>TAB.2!P996</f>
        <v>142.39028039102934</v>
      </c>
      <c r="I38" s="104">
        <f>TAB.2!P1003</f>
        <v>0</v>
      </c>
      <c r="J38" s="100">
        <f>TAB.2!P1006</f>
        <v>0</v>
      </c>
      <c r="K38" s="100">
        <f>TAB.2!P1009</f>
        <v>47.892512018401384</v>
      </c>
      <c r="L38" s="100"/>
      <c r="M38" s="104">
        <f>SUM(B38:L38)/10</f>
        <v>74.957887521564118</v>
      </c>
      <c r="N38" s="51">
        <f>SUM(TAB.2!I955:'TAB.2'!I1013)</f>
        <v>2248.7366256469236</v>
      </c>
    </row>
    <row r="39" spans="1:15" ht="16.5" thickTop="1" thickBot="1" x14ac:dyDescent="0.3">
      <c r="J39" s="121" t="s">
        <v>12</v>
      </c>
      <c r="K39" s="122"/>
      <c r="L39" s="123"/>
      <c r="M39" s="24">
        <f>SUM(M27:M38)/12</f>
        <v>110.77414565056891</v>
      </c>
      <c r="N39" s="35">
        <f>SUM(N27:N38)</f>
        <v>41067.411027753878</v>
      </c>
    </row>
    <row r="40" spans="1:15" ht="15.75" thickTop="1" x14ac:dyDescent="0.25"/>
    <row r="42" spans="1:15" x14ac:dyDescent="0.25">
      <c r="B42" s="142" t="s">
        <v>34</v>
      </c>
      <c r="C42" s="142"/>
      <c r="D42" s="144" t="s">
        <v>35</v>
      </c>
      <c r="E42" s="144"/>
    </row>
    <row r="43" spans="1:15" ht="15.75" thickBot="1" x14ac:dyDescent="0.3">
      <c r="B43" s="143"/>
      <c r="C43" s="143"/>
      <c r="D43" s="145"/>
      <c r="E43" s="145"/>
    </row>
    <row r="44" spans="1:15" ht="15.75" thickTop="1" x14ac:dyDescent="0.25">
      <c r="A44" s="126" t="s">
        <v>2</v>
      </c>
      <c r="B44" s="128" t="s">
        <v>36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30"/>
      <c r="M44" s="131" t="s">
        <v>56</v>
      </c>
      <c r="N44" s="140" t="s">
        <v>40</v>
      </c>
      <c r="O44" s="133" t="s">
        <v>53</v>
      </c>
    </row>
    <row r="45" spans="1:15" ht="15.75" thickBot="1" x14ac:dyDescent="0.3">
      <c r="A45" s="127"/>
      <c r="B45" s="4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132"/>
      <c r="N45" s="141"/>
      <c r="O45" s="134"/>
    </row>
    <row r="46" spans="1:15" x14ac:dyDescent="0.25">
      <c r="A46" s="6" t="s">
        <v>41</v>
      </c>
      <c r="B46" s="57">
        <f t="shared" ref="B46:K46" si="1">B27*16.67</f>
        <v>2179.1434586221972</v>
      </c>
      <c r="C46" s="58">
        <f t="shared" si="1"/>
        <v>1163.4386676572744</v>
      </c>
      <c r="D46" s="58">
        <f t="shared" si="1"/>
        <v>2026.7327180494533</v>
      </c>
      <c r="E46" s="58">
        <f t="shared" si="1"/>
        <v>2335.9559534353075</v>
      </c>
      <c r="F46" s="58">
        <f t="shared" si="1"/>
        <v>518.30656180333528</v>
      </c>
      <c r="G46" s="58">
        <f t="shared" si="1"/>
        <v>1836.6319567935598</v>
      </c>
      <c r="H46" s="58">
        <f t="shared" si="1"/>
        <v>1293.2904177481312</v>
      </c>
      <c r="I46" s="58">
        <f t="shared" si="1"/>
        <v>2513.6767808901673</v>
      </c>
      <c r="J46" s="58">
        <f t="shared" si="1"/>
        <v>1854.7891930350777</v>
      </c>
      <c r="K46" s="58">
        <f t="shared" si="1"/>
        <v>514.45502684301334</v>
      </c>
      <c r="L46" s="58"/>
      <c r="M46" s="7">
        <f>SUM(B46:L46)/10</f>
        <v>1623.6420734877518</v>
      </c>
      <c r="N46" s="47">
        <f t="shared" ref="N46:N51" si="2">N27*16.67</f>
        <v>50548.0950385463</v>
      </c>
      <c r="O46" s="48">
        <f>N46/31</f>
        <v>1630.5837109208485</v>
      </c>
    </row>
    <row r="47" spans="1:15" x14ac:dyDescent="0.25">
      <c r="A47" s="8" t="s">
        <v>42</v>
      </c>
      <c r="B47" s="49">
        <f t="shared" ref="B47:L57" si="3">B28*16.67</f>
        <v>1633.3259328165611</v>
      </c>
      <c r="C47" s="50">
        <f t="shared" si="3"/>
        <v>2616.0175669787232</v>
      </c>
      <c r="D47" s="50">
        <f t="shared" si="3"/>
        <v>1792.064195109833</v>
      </c>
      <c r="E47" s="50">
        <f t="shared" si="3"/>
        <v>231.64231689936744</v>
      </c>
      <c r="F47" s="50">
        <f t="shared" si="3"/>
        <v>1360.1420602737205</v>
      </c>
      <c r="G47" s="50">
        <f t="shared" si="3"/>
        <v>803.3201488671649</v>
      </c>
      <c r="H47" s="50">
        <f t="shared" si="3"/>
        <v>2060.5712037722828</v>
      </c>
      <c r="I47" s="50">
        <f t="shared" si="3"/>
        <v>83.633330566992527</v>
      </c>
      <c r="J47" s="50">
        <f t="shared" si="3"/>
        <v>1016.5301198849914</v>
      </c>
      <c r="K47" s="50"/>
      <c r="L47" s="50"/>
      <c r="M47" s="9">
        <f>SUM(B47:L47)/9</f>
        <v>1288.5829861299599</v>
      </c>
      <c r="N47" s="33">
        <f t="shared" si="2"/>
        <v>40428.737149580214</v>
      </c>
      <c r="O47" s="51">
        <f>N47/28</f>
        <v>1443.8834696278648</v>
      </c>
    </row>
    <row r="48" spans="1:15" x14ac:dyDescent="0.25">
      <c r="A48" s="8" t="s">
        <v>43</v>
      </c>
      <c r="B48" s="49">
        <f t="shared" ref="B48:B57" si="4">B29*16.67</f>
        <v>2710.3801735066131</v>
      </c>
      <c r="C48" s="50">
        <f t="shared" si="3"/>
        <v>2004.4488372075905</v>
      </c>
      <c r="D48" s="50">
        <f t="shared" si="3"/>
        <v>2828.677318716504</v>
      </c>
      <c r="E48" s="50">
        <f t="shared" si="3"/>
        <v>2642.9783117009779</v>
      </c>
      <c r="F48" s="50">
        <f t="shared" si="3"/>
        <v>1330.9804384312822</v>
      </c>
      <c r="G48" s="50">
        <f t="shared" si="3"/>
        <v>0</v>
      </c>
      <c r="H48" s="50">
        <f t="shared" si="3"/>
        <v>1811.8720891914893</v>
      </c>
      <c r="I48" s="50">
        <f t="shared" si="3"/>
        <v>2677.917235983899</v>
      </c>
      <c r="J48" s="50">
        <f t="shared" si="3"/>
        <v>2021.5056348890166</v>
      </c>
      <c r="K48" s="50">
        <f t="shared" si="3"/>
        <v>2643.8036406210467</v>
      </c>
      <c r="L48" s="50">
        <f t="shared" si="3"/>
        <v>894.38143971477871</v>
      </c>
      <c r="M48" s="9">
        <f>SUM(B48:L48)/11</f>
        <v>1960.6313745421094</v>
      </c>
      <c r="N48" s="33">
        <f t="shared" si="2"/>
        <v>61127.161135990798</v>
      </c>
      <c r="O48" s="51">
        <f>N48/31</f>
        <v>1971.8439076126065</v>
      </c>
    </row>
    <row r="49" spans="1:15" x14ac:dyDescent="0.25">
      <c r="A49" s="8" t="s">
        <v>44</v>
      </c>
      <c r="B49" s="49">
        <f t="shared" si="4"/>
        <v>1774.7322877883842</v>
      </c>
      <c r="C49" s="50">
        <f t="shared" si="3"/>
        <v>1743.0946791857389</v>
      </c>
      <c r="D49" s="50">
        <f t="shared" si="3"/>
        <v>2535.9606617320296</v>
      </c>
      <c r="E49" s="50">
        <f t="shared" si="3"/>
        <v>2288.637095351351</v>
      </c>
      <c r="F49" s="50">
        <f t="shared" si="3"/>
        <v>1752.998626226567</v>
      </c>
      <c r="G49" s="50">
        <f t="shared" si="3"/>
        <v>2755.7732641104085</v>
      </c>
      <c r="H49" s="50">
        <f t="shared" si="3"/>
        <v>2430.5936696032204</v>
      </c>
      <c r="I49" s="50">
        <f t="shared" si="3"/>
        <v>2434.4452045635421</v>
      </c>
      <c r="J49" s="50">
        <f t="shared" si="3"/>
        <v>2939.546503645774</v>
      </c>
      <c r="K49" s="50">
        <f t="shared" si="3"/>
        <v>1069.6262804094306</v>
      </c>
      <c r="L49" s="50"/>
      <c r="M49" s="9">
        <f>SUM(B49:L49)/10</f>
        <v>2172.5408272616446</v>
      </c>
      <c r="N49" s="33">
        <f t="shared" si="2"/>
        <v>65976.793870316265</v>
      </c>
      <c r="O49" s="51">
        <f>N49/30</f>
        <v>2199.2264623438755</v>
      </c>
    </row>
    <row r="50" spans="1:15" x14ac:dyDescent="0.25">
      <c r="A50" s="8" t="s">
        <v>45</v>
      </c>
      <c r="B50" s="49">
        <f t="shared" si="4"/>
        <v>2594.2839054169067</v>
      </c>
      <c r="C50" s="50">
        <f t="shared" si="3"/>
        <v>1237.9933801035079</v>
      </c>
      <c r="D50" s="50">
        <f t="shared" si="3"/>
        <v>1663.3128835790685</v>
      </c>
      <c r="E50" s="50">
        <f t="shared" si="3"/>
        <v>1973.3614478849915</v>
      </c>
      <c r="F50" s="50">
        <f t="shared" si="3"/>
        <v>2601.7118656975276</v>
      </c>
      <c r="G50" s="50">
        <f t="shared" si="3"/>
        <v>2401.1569381207592</v>
      </c>
      <c r="H50" s="50">
        <f t="shared" si="3"/>
        <v>2593.4585764968374</v>
      </c>
      <c r="I50" s="50">
        <f t="shared" si="3"/>
        <v>2568.4235992547442</v>
      </c>
      <c r="J50" s="50">
        <f t="shared" si="3"/>
        <v>2198.9513527038525</v>
      </c>
      <c r="K50" s="50">
        <f t="shared" si="3"/>
        <v>2510.9256844899364</v>
      </c>
      <c r="L50" s="50"/>
      <c r="M50" s="9">
        <f t="shared" ref="M50" si="5">SUM(B50:L50)/10</f>
        <v>2234.3579633748132</v>
      </c>
      <c r="N50" s="33">
        <f t="shared" si="2"/>
        <v>67030.738901244389</v>
      </c>
      <c r="O50" s="51">
        <f>N50/31</f>
        <v>2162.2819000401414</v>
      </c>
    </row>
    <row r="51" spans="1:15" x14ac:dyDescent="0.25">
      <c r="A51" s="8" t="s">
        <v>46</v>
      </c>
      <c r="B51" s="49">
        <f t="shared" si="4"/>
        <v>2269.1043109097177</v>
      </c>
      <c r="C51" s="50">
        <f t="shared" si="3"/>
        <v>2694.4238143852785</v>
      </c>
      <c r="D51" s="50">
        <f t="shared" si="3"/>
        <v>2438.8469588039097</v>
      </c>
      <c r="E51" s="50">
        <f t="shared" si="3"/>
        <v>2046.2655024910869</v>
      </c>
      <c r="F51" s="50">
        <f t="shared" si="3"/>
        <v>2433.3447660034503</v>
      </c>
      <c r="G51" s="50">
        <f t="shared" si="3"/>
        <v>1281.1855935871192</v>
      </c>
      <c r="H51" s="50">
        <f t="shared" si="3"/>
        <v>2639.9521056607246</v>
      </c>
      <c r="I51" s="50">
        <f t="shared" si="3"/>
        <v>1779.6842613087977</v>
      </c>
      <c r="J51" s="50">
        <f t="shared" si="3"/>
        <v>2143.9294246992526</v>
      </c>
      <c r="K51" s="50">
        <f t="shared" si="3"/>
        <v>1498.7973188453129</v>
      </c>
      <c r="L51" s="50"/>
      <c r="M51" s="9">
        <f>SUM(B51:L51)/10</f>
        <v>2122.5534056694655</v>
      </c>
      <c r="N51" s="33">
        <f t="shared" si="2"/>
        <v>63676.602170083963</v>
      </c>
      <c r="O51" s="51">
        <f>N51/30</f>
        <v>2122.5534056694655</v>
      </c>
    </row>
    <row r="52" spans="1:15" x14ac:dyDescent="0.25">
      <c r="A52" s="8" t="s">
        <v>47</v>
      </c>
      <c r="B52" s="49">
        <f t="shared" si="4"/>
        <v>2602.2620849775735</v>
      </c>
      <c r="C52" s="50">
        <f t="shared" si="3"/>
        <v>1129.6001819344451</v>
      </c>
      <c r="D52" s="50">
        <f t="shared" si="3"/>
        <v>1783.5357962691198</v>
      </c>
      <c r="E52" s="50">
        <f t="shared" si="3"/>
        <v>2276.2571615503166</v>
      </c>
      <c r="F52" s="50">
        <f t="shared" si="3"/>
        <v>1677.3434752202411</v>
      </c>
      <c r="G52" s="50">
        <f t="shared" si="3"/>
        <v>2092.2088123749286</v>
      </c>
      <c r="H52" s="50">
        <f t="shared" si="3"/>
        <v>1618.1949026152961</v>
      </c>
      <c r="I52" s="50">
        <f t="shared" si="3"/>
        <v>1967.0339261644622</v>
      </c>
      <c r="J52" s="50">
        <f t="shared" si="3"/>
        <v>2648.2053948614143</v>
      </c>
      <c r="K52" s="50">
        <f t="shared" si="3"/>
        <v>2348.3358872363428</v>
      </c>
      <c r="L52" s="50"/>
      <c r="M52" s="9">
        <f>SUM(B52:L52)/10</f>
        <v>2014.297762320414</v>
      </c>
      <c r="N52" s="33">
        <f t="shared" ref="N52:N57" si="6">N33*16.67</f>
        <v>62751.408450686598</v>
      </c>
      <c r="O52" s="51">
        <f>N52/31</f>
        <v>2024.2389822802129</v>
      </c>
    </row>
    <row r="53" spans="1:15" x14ac:dyDescent="0.25">
      <c r="A53" s="8" t="s">
        <v>48</v>
      </c>
      <c r="B53" s="49">
        <f t="shared" si="4"/>
        <v>2584.9301776561242</v>
      </c>
      <c r="C53" s="50">
        <f t="shared" si="3"/>
        <v>2230.8640709465208</v>
      </c>
      <c r="D53" s="50">
        <f t="shared" si="3"/>
        <v>2726.0614229879243</v>
      </c>
      <c r="E53" s="50">
        <f t="shared" si="3"/>
        <v>2680.6683323841289</v>
      </c>
      <c r="F53" s="50">
        <f t="shared" si="3"/>
        <v>2479.5631855273145</v>
      </c>
      <c r="G53" s="50">
        <f t="shared" si="3"/>
        <v>2592.9083572167915</v>
      </c>
      <c r="H53" s="50">
        <f t="shared" si="3"/>
        <v>2195.0998177435313</v>
      </c>
      <c r="I53" s="50">
        <f t="shared" si="3"/>
        <v>2576.9519980954569</v>
      </c>
      <c r="J53" s="50">
        <f t="shared" si="3"/>
        <v>1792.8895240299021</v>
      </c>
      <c r="K53" s="50">
        <f t="shared" si="3"/>
        <v>2685.3451962645199</v>
      </c>
      <c r="L53" s="50">
        <f t="shared" si="3"/>
        <v>2134.3005872984472</v>
      </c>
      <c r="M53" s="9">
        <f>SUM(B53:K53)/11</f>
        <v>2231.3892802592923</v>
      </c>
      <c r="N53" s="33">
        <f t="shared" si="6"/>
        <v>75954.19518503049</v>
      </c>
      <c r="O53" s="51">
        <f>N53/31</f>
        <v>2450.1353285493706</v>
      </c>
    </row>
    <row r="54" spans="1:15" x14ac:dyDescent="0.25">
      <c r="A54" s="8" t="s">
        <v>49</v>
      </c>
      <c r="B54" s="49">
        <f t="shared" si="4"/>
        <v>1742.8195695457161</v>
      </c>
      <c r="C54" s="50">
        <f t="shared" si="3"/>
        <v>2644.0787502610692</v>
      </c>
      <c r="D54" s="50">
        <f t="shared" si="3"/>
        <v>1812.1471988315122</v>
      </c>
      <c r="E54" s="50">
        <f t="shared" si="3"/>
        <v>2521.1047411707877</v>
      </c>
      <c r="F54" s="50">
        <f t="shared" si="3"/>
        <v>1702.6535621023577</v>
      </c>
      <c r="G54" s="50">
        <f t="shared" si="3"/>
        <v>2373.9210837584819</v>
      </c>
      <c r="H54" s="50">
        <f t="shared" si="3"/>
        <v>1733.7409514249571</v>
      </c>
      <c r="I54" s="50">
        <f t="shared" si="3"/>
        <v>1567.5747288510638</v>
      </c>
      <c r="J54" s="50">
        <f t="shared" si="3"/>
        <v>2442.9736034042553</v>
      </c>
      <c r="K54" s="50">
        <f t="shared" si="3"/>
        <v>1032.2113693663025</v>
      </c>
      <c r="L54" s="50"/>
      <c r="M54" s="9">
        <f>SUM(B54:K54)/10</f>
        <v>1957.3225558716501</v>
      </c>
      <c r="N54" s="33">
        <f t="shared" si="6"/>
        <v>57799.434930272575</v>
      </c>
      <c r="O54" s="51">
        <f>N54/30</f>
        <v>1926.6478310090858</v>
      </c>
    </row>
    <row r="55" spans="1:15" x14ac:dyDescent="0.25">
      <c r="A55" s="8" t="s">
        <v>50</v>
      </c>
      <c r="B55" s="49">
        <f t="shared" si="4"/>
        <v>2650.1311623415754</v>
      </c>
      <c r="C55" s="50">
        <f t="shared" si="3"/>
        <v>1484.7667272041404</v>
      </c>
      <c r="D55" s="50">
        <f t="shared" si="3"/>
        <v>2479.8382951673375</v>
      </c>
      <c r="E55" s="50">
        <f t="shared" si="3"/>
        <v>1721.3610176239217</v>
      </c>
      <c r="F55" s="50">
        <f t="shared" si="3"/>
        <v>1049.5432766877514</v>
      </c>
      <c r="G55" s="50">
        <f t="shared" si="3"/>
        <v>2476.5369794870617</v>
      </c>
      <c r="H55" s="50">
        <f t="shared" si="3"/>
        <v>677.94993481228289</v>
      </c>
      <c r="I55" s="50">
        <f t="shared" si="3"/>
        <v>2401.4320477607816</v>
      </c>
      <c r="J55" s="50">
        <f t="shared" si="3"/>
        <v>504.27597016216214</v>
      </c>
      <c r="K55" s="50">
        <f t="shared" si="3"/>
        <v>1544.1904094491088</v>
      </c>
      <c r="L55" s="50"/>
      <c r="M55" s="9">
        <f>SUM(B55:L55)/10</f>
        <v>1699.0025820696123</v>
      </c>
      <c r="N55" s="33">
        <f t="shared" si="6"/>
        <v>53652.39645231262</v>
      </c>
      <c r="O55" s="51">
        <f>N55/31</f>
        <v>1730.7224662036328</v>
      </c>
    </row>
    <row r="56" spans="1:15" x14ac:dyDescent="0.25">
      <c r="A56" s="8" t="s">
        <v>51</v>
      </c>
      <c r="B56" s="49">
        <f t="shared" si="4"/>
        <v>1823.4266940724553</v>
      </c>
      <c r="C56" s="50">
        <f t="shared" si="3"/>
        <v>1790.4135372696951</v>
      </c>
      <c r="D56" s="50">
        <f t="shared" si="3"/>
        <v>1471.0112452029905</v>
      </c>
      <c r="E56" s="50">
        <f t="shared" si="3"/>
        <v>538.3895655250144</v>
      </c>
      <c r="F56" s="50">
        <f t="shared" si="3"/>
        <v>2569.7991474548589</v>
      </c>
      <c r="G56" s="50">
        <f t="shared" si="3"/>
        <v>695.47716997814837</v>
      </c>
      <c r="H56" s="50">
        <f t="shared" si="3"/>
        <v>1972.7011847489364</v>
      </c>
      <c r="I56" s="50">
        <f t="shared" si="3"/>
        <v>940.87496887866587</v>
      </c>
      <c r="J56" s="50">
        <f t="shared" si="3"/>
        <v>2190.9731731431862</v>
      </c>
      <c r="K56" s="50">
        <f t="shared" si="3"/>
        <v>2060.8463134123062</v>
      </c>
      <c r="L56" s="50"/>
      <c r="M56" s="9">
        <f>SUM(B56:L56)/10</f>
        <v>1605.3912999686258</v>
      </c>
      <c r="N56" s="33">
        <f t="shared" si="6"/>
        <v>48161.738999058762</v>
      </c>
      <c r="O56" s="51">
        <f>N56/30</f>
        <v>1605.3912999686254</v>
      </c>
    </row>
    <row r="57" spans="1:15" ht="15.75" thickBot="1" x14ac:dyDescent="0.3">
      <c r="A57" s="10" t="s">
        <v>52</v>
      </c>
      <c r="B57" s="52">
        <f t="shared" si="4"/>
        <v>0</v>
      </c>
      <c r="C57" s="53">
        <f t="shared" si="3"/>
        <v>2476.5369794870612</v>
      </c>
      <c r="D57" s="53">
        <f t="shared" si="3"/>
        <v>718.31127010005741</v>
      </c>
      <c r="E57" s="53">
        <f t="shared" si="3"/>
        <v>1190.1243027395053</v>
      </c>
      <c r="F57" s="53">
        <f t="shared" si="3"/>
        <v>2511.2007941299603</v>
      </c>
      <c r="G57" s="53">
        <f t="shared" si="3"/>
        <v>2427.2923539229441</v>
      </c>
      <c r="H57" s="53">
        <f t="shared" si="3"/>
        <v>2373.6459741184594</v>
      </c>
      <c r="I57" s="53">
        <f t="shared" si="3"/>
        <v>0</v>
      </c>
      <c r="J57" s="50">
        <f t="shared" si="3"/>
        <v>0</v>
      </c>
      <c r="K57" s="50">
        <f t="shared" si="3"/>
        <v>798.36817534675117</v>
      </c>
      <c r="L57" s="50"/>
      <c r="M57" s="11">
        <f>SUM(B57:L57)/10</f>
        <v>1249.5479849844739</v>
      </c>
      <c r="N57" s="33">
        <f t="shared" si="6"/>
        <v>37486.439549534218</v>
      </c>
      <c r="O57" s="54">
        <f>N57/31</f>
        <v>1209.2399854688458</v>
      </c>
    </row>
    <row r="58" spans="1:15" ht="16.5" thickTop="1" thickBot="1" x14ac:dyDescent="0.3">
      <c r="J58" s="121" t="s">
        <v>12</v>
      </c>
      <c r="K58" s="122"/>
      <c r="L58" s="123"/>
      <c r="M58" s="24">
        <f>SUM(M46:M57)/12</f>
        <v>1846.6050079949844</v>
      </c>
      <c r="N58" s="55">
        <f>SUM(N46:N57)</f>
        <v>684593.74183265714</v>
      </c>
      <c r="O58" s="56">
        <f>N58/(31+28+31+30+31+30+31+31+30+31+30+31)</f>
        <v>1875.5992926922113</v>
      </c>
    </row>
    <row r="59" spans="1:15" ht="15.75" thickTop="1" x14ac:dyDescent="0.25"/>
  </sheetData>
  <mergeCells count="21">
    <mergeCell ref="O44:O45"/>
    <mergeCell ref="J58:L58"/>
    <mergeCell ref="B42:C43"/>
    <mergeCell ref="D42:E43"/>
    <mergeCell ref="A44:A45"/>
    <mergeCell ref="B44:L44"/>
    <mergeCell ref="M44:M45"/>
    <mergeCell ref="N44:N45"/>
    <mergeCell ref="O6:O7"/>
    <mergeCell ref="J20:L20"/>
    <mergeCell ref="B4:C5"/>
    <mergeCell ref="A25:A26"/>
    <mergeCell ref="B25:L25"/>
    <mergeCell ref="M25:M26"/>
    <mergeCell ref="N25:N26"/>
    <mergeCell ref="N6:N7"/>
    <mergeCell ref="J39:L39"/>
    <mergeCell ref="B23:C24"/>
    <mergeCell ref="A6:A7"/>
    <mergeCell ref="B6:L6"/>
    <mergeCell ref="M6:M7"/>
  </mergeCells>
  <conditionalFormatting sqref="B8:L19">
    <cfRule type="cellIs" dxfId="3" priority="3" stopIfTrue="1" operator="lessThan">
      <formula>420</formula>
    </cfRule>
    <cfRule type="cellIs" dxfId="2" priority="4" stopIfTrue="1" operator="greaterThan">
      <formula>420</formula>
    </cfRule>
  </conditionalFormatting>
  <conditionalFormatting sqref="B27:L38">
    <cfRule type="cellIs" dxfId="1" priority="1" stopIfTrue="1" operator="lessThan">
      <formula>420</formula>
    </cfRule>
    <cfRule type="cellIs" dxfId="0" priority="2" stopIfTrue="1" operator="greaterThan">
      <formula>420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1013"/>
  <sheetViews>
    <sheetView zoomScaleNormal="100" workbookViewId="0">
      <pane ySplit="3" topLeftCell="A238" activePane="bottomLeft" state="frozen"/>
      <selection pane="bottomLeft" activeCell="B29" sqref="B29"/>
    </sheetView>
  </sheetViews>
  <sheetFormatPr defaultRowHeight="15" x14ac:dyDescent="0.25"/>
  <cols>
    <col min="1" max="1" width="4.7109375" customWidth="1"/>
    <col min="5" max="5" width="8.85546875" style="15" customWidth="1"/>
    <col min="6" max="6" width="15.5703125" customWidth="1"/>
    <col min="7" max="7" width="9.5703125" bestFit="1" customWidth="1"/>
    <col min="8" max="14" width="10.7109375" customWidth="1"/>
    <col min="15" max="15" width="10" customWidth="1"/>
    <col min="16" max="17" width="8.7109375" customWidth="1"/>
    <col min="18" max="18" width="11.140625" hidden="1" customWidth="1"/>
    <col min="20" max="21" width="4.7109375" customWidth="1"/>
    <col min="24" max="24" width="9.5703125" bestFit="1" customWidth="1"/>
    <col min="26" max="26" width="9.140625" customWidth="1"/>
    <col min="31" max="31" width="4.7109375" customWidth="1"/>
  </cols>
  <sheetData>
    <row r="1" spans="2:31" ht="27" customHeight="1" x14ac:dyDescent="0.3">
      <c r="B1" s="23" t="s">
        <v>37</v>
      </c>
      <c r="C1" s="3"/>
      <c r="D1" s="3"/>
      <c r="E1" s="14"/>
      <c r="F1" s="1"/>
      <c r="G1" s="1"/>
      <c r="H1" s="1"/>
      <c r="I1" s="1"/>
      <c r="J1" s="1"/>
      <c r="K1" s="199" t="s">
        <v>30</v>
      </c>
      <c r="L1" s="200"/>
      <c r="M1" s="22">
        <v>11958</v>
      </c>
      <c r="N1" s="36" t="s">
        <v>9</v>
      </c>
      <c r="O1" s="21">
        <v>620</v>
      </c>
      <c r="P1" s="21">
        <v>458</v>
      </c>
      <c r="Q1" s="21">
        <v>50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27" customHeight="1" thickBot="1" x14ac:dyDescent="0.35">
      <c r="B2" s="23"/>
      <c r="C2" s="3"/>
      <c r="D2" s="3"/>
      <c r="E2" s="14"/>
      <c r="F2" s="1"/>
      <c r="G2" s="1"/>
      <c r="H2" s="1"/>
      <c r="I2" s="1"/>
      <c r="J2" s="1"/>
      <c r="K2" s="201" t="s">
        <v>31</v>
      </c>
      <c r="L2" s="202"/>
      <c r="M2" s="27">
        <v>1.7390000000000001</v>
      </c>
      <c r="N2" s="37" t="s">
        <v>32</v>
      </c>
      <c r="O2" s="21">
        <v>0.72</v>
      </c>
      <c r="P2" s="1"/>
      <c r="Q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45.75" customHeight="1" thickBot="1" x14ac:dyDescent="0.3">
      <c r="B3" s="16" t="s">
        <v>7</v>
      </c>
      <c r="C3" s="17" t="s">
        <v>3</v>
      </c>
      <c r="D3" s="17" t="s">
        <v>4</v>
      </c>
      <c r="E3" s="18" t="s">
        <v>0</v>
      </c>
      <c r="F3" s="13" t="s">
        <v>33</v>
      </c>
      <c r="G3" s="13" t="s">
        <v>5</v>
      </c>
      <c r="H3" s="13" t="s">
        <v>6</v>
      </c>
      <c r="I3" s="13" t="s">
        <v>13</v>
      </c>
      <c r="J3" s="13" t="s">
        <v>14</v>
      </c>
      <c r="K3" s="13" t="s">
        <v>15</v>
      </c>
      <c r="L3" s="25" t="s">
        <v>8</v>
      </c>
      <c r="M3" s="25" t="s">
        <v>16</v>
      </c>
      <c r="N3" s="25" t="s">
        <v>17</v>
      </c>
      <c r="O3" s="19" t="s">
        <v>18</v>
      </c>
      <c r="P3" s="19" t="s">
        <v>19</v>
      </c>
      <c r="Q3" s="30" t="s">
        <v>20</v>
      </c>
      <c r="R3" s="20" t="s">
        <v>10</v>
      </c>
      <c r="S3" s="2"/>
      <c r="T3" s="1"/>
      <c r="U3" s="1"/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1"/>
      <c r="AC3" s="1"/>
      <c r="AD3" s="1"/>
      <c r="AE3" s="1"/>
    </row>
    <row r="4" spans="2:31" ht="15.75" customHeight="1" x14ac:dyDescent="0.25">
      <c r="B4" s="72">
        <v>43101</v>
      </c>
      <c r="C4" s="38">
        <v>2</v>
      </c>
      <c r="D4" s="38">
        <v>9.8000000000000007</v>
      </c>
      <c r="E4" s="39">
        <v>0.68</v>
      </c>
      <c r="F4" s="40">
        <v>14</v>
      </c>
      <c r="G4" s="26">
        <f>E4*$M$1</f>
        <v>8131.4400000000005</v>
      </c>
      <c r="H4" s="26">
        <f>F4*G4/1000*$O$2</f>
        <v>81.964915199999993</v>
      </c>
      <c r="I4" s="28">
        <f>H4/$M$2</f>
        <v>47.133361242093152</v>
      </c>
      <c r="J4" s="29">
        <v>17</v>
      </c>
      <c r="K4" s="31">
        <f>J4*F4/1000</f>
        <v>0.23799999999999999</v>
      </c>
      <c r="L4" s="203">
        <f>SUM(H4:H5)</f>
        <v>191.82545279999999</v>
      </c>
      <c r="M4" s="204">
        <f>SUM(I4:I5)</f>
        <v>110.30790845313399</v>
      </c>
      <c r="N4" s="205">
        <f>SUM(K4:K5)</f>
        <v>0.67300000000000004</v>
      </c>
      <c r="O4" s="146">
        <f>SUM(L4)/3</f>
        <v>63.9418176</v>
      </c>
      <c r="P4" s="150">
        <f>SUM(M4)/3</f>
        <v>36.769302817711328</v>
      </c>
      <c r="Q4" s="153">
        <f>SUM(N4)/3</f>
        <v>0.22433333333333336</v>
      </c>
      <c r="R4" s="2">
        <f>$O$1</f>
        <v>620</v>
      </c>
      <c r="S4" s="2"/>
      <c r="T4" s="2"/>
      <c r="U4" s="2"/>
      <c r="V4" s="32">
        <v>420</v>
      </c>
      <c r="W4" s="2">
        <v>620</v>
      </c>
      <c r="X4" s="12">
        <f>V4/$M$2</f>
        <v>241.51811385853938</v>
      </c>
      <c r="Y4" s="12">
        <f>W4/$M$2</f>
        <v>356.5267395054629</v>
      </c>
      <c r="Z4" s="2">
        <v>30</v>
      </c>
      <c r="AA4" s="2">
        <v>50</v>
      </c>
      <c r="AB4" s="2"/>
      <c r="AC4" s="2"/>
      <c r="AD4" s="2"/>
    </row>
    <row r="5" spans="2:31" ht="15.75" customHeight="1" x14ac:dyDescent="0.25">
      <c r="B5" s="73">
        <v>43101</v>
      </c>
      <c r="C5" s="41">
        <v>3</v>
      </c>
      <c r="D5" s="41">
        <v>9.9</v>
      </c>
      <c r="E5" s="42">
        <v>0.44</v>
      </c>
      <c r="F5" s="43">
        <v>29</v>
      </c>
      <c r="G5" s="26">
        <f>E5*$M$1</f>
        <v>5261.52</v>
      </c>
      <c r="H5" s="26">
        <f>F5*G5/1000*$O$2</f>
        <v>109.86053760000001</v>
      </c>
      <c r="I5" s="28">
        <f>H5/$M$2</f>
        <v>63.174547211040831</v>
      </c>
      <c r="J5" s="29">
        <v>15</v>
      </c>
      <c r="K5" s="31">
        <f>J5*F5/1000</f>
        <v>0.435</v>
      </c>
      <c r="L5" s="162"/>
      <c r="M5" s="162"/>
      <c r="N5" s="162"/>
      <c r="O5" s="167"/>
      <c r="P5" s="167"/>
      <c r="Q5" s="191"/>
      <c r="R5" s="2">
        <f>$O$1</f>
        <v>620</v>
      </c>
      <c r="S5" s="2"/>
      <c r="T5" s="2"/>
      <c r="U5" s="2"/>
      <c r="V5" s="32">
        <v>420</v>
      </c>
      <c r="W5" s="2">
        <v>620</v>
      </c>
      <c r="X5" s="12">
        <f>V5/$M$2</f>
        <v>241.51811385853938</v>
      </c>
      <c r="Y5" s="12">
        <f>W5/$M$2</f>
        <v>356.5267395054629</v>
      </c>
      <c r="Z5" s="2">
        <v>30</v>
      </c>
      <c r="AA5" s="2">
        <v>50</v>
      </c>
      <c r="AB5" s="2"/>
      <c r="AC5" s="2"/>
      <c r="AD5" s="2"/>
    </row>
    <row r="6" spans="2:31" x14ac:dyDescent="0.25">
      <c r="B6" s="73">
        <v>43102</v>
      </c>
      <c r="C6" s="41">
        <v>3</v>
      </c>
      <c r="D6" s="41">
        <v>9.1</v>
      </c>
      <c r="E6" s="42">
        <v>0.15</v>
      </c>
      <c r="F6" s="43">
        <v>37</v>
      </c>
      <c r="G6" s="26">
        <f t="shared" ref="G6:G69" si="0">E6*$M$1</f>
        <v>1793.7</v>
      </c>
      <c r="H6" s="26">
        <f t="shared" ref="H6:H69" si="1">F6*G6/1000*$O$2</f>
        <v>47.784168000000008</v>
      </c>
      <c r="I6" s="28">
        <f t="shared" ref="I6:I69" si="2">H6/$M$2</f>
        <v>27.477957446808514</v>
      </c>
      <c r="J6" s="29">
        <v>8</v>
      </c>
      <c r="K6" s="31">
        <f t="shared" ref="K6:K69" si="3">J6*F6/1000</f>
        <v>0.29599999999999999</v>
      </c>
      <c r="L6" s="161">
        <f>SUM(H6:H8)</f>
        <v>183.47398560000002</v>
      </c>
      <c r="M6" s="163">
        <f>SUM(I6:I8)</f>
        <v>105.50545462909719</v>
      </c>
      <c r="N6" s="164">
        <f>SUM(K6:K8)</f>
        <v>0.92400000000000004</v>
      </c>
      <c r="O6" s="149">
        <f>SUM(L6:L16)/3</f>
        <v>227.32636320000003</v>
      </c>
      <c r="P6" s="156">
        <f>SUM(M6:M16)/3</f>
        <v>130.72246302472686</v>
      </c>
      <c r="Q6" s="157">
        <f>SUM(N6:N16)/3</f>
        <v>1.1343333333333334</v>
      </c>
      <c r="V6" s="32">
        <v>420</v>
      </c>
      <c r="W6" s="2">
        <v>620</v>
      </c>
      <c r="X6" s="12">
        <f t="shared" ref="X6:X69" si="4">V6/$M$2</f>
        <v>241.51811385853938</v>
      </c>
      <c r="Y6" s="12">
        <f t="shared" ref="Y6:Y69" si="5">W6/$M$2</f>
        <v>356.5267395054629</v>
      </c>
      <c r="Z6" s="2">
        <v>30</v>
      </c>
      <c r="AA6" s="2">
        <v>50</v>
      </c>
    </row>
    <row r="7" spans="2:31" x14ac:dyDescent="0.25">
      <c r="B7" s="73">
        <v>43102</v>
      </c>
      <c r="C7" s="41">
        <v>1</v>
      </c>
      <c r="D7" s="41">
        <v>10.46</v>
      </c>
      <c r="E7" s="42">
        <v>0.44</v>
      </c>
      <c r="F7" s="43">
        <v>20</v>
      </c>
      <c r="G7" s="26">
        <f t="shared" si="0"/>
        <v>5261.52</v>
      </c>
      <c r="H7" s="26">
        <f t="shared" si="1"/>
        <v>75.765888000000004</v>
      </c>
      <c r="I7" s="28">
        <f t="shared" si="2"/>
        <v>43.568653248993677</v>
      </c>
      <c r="J7" s="29">
        <v>14</v>
      </c>
      <c r="K7" s="31">
        <f t="shared" si="3"/>
        <v>0.28000000000000003</v>
      </c>
      <c r="L7" s="165"/>
      <c r="M7" s="165"/>
      <c r="N7" s="165"/>
      <c r="O7" s="166"/>
      <c r="P7" s="166"/>
      <c r="Q7" s="190"/>
      <c r="V7" s="32">
        <v>420</v>
      </c>
      <c r="W7" s="2">
        <v>620</v>
      </c>
      <c r="X7" s="12">
        <f t="shared" si="4"/>
        <v>241.51811385853938</v>
      </c>
      <c r="Y7" s="12">
        <f t="shared" si="5"/>
        <v>356.5267395054629</v>
      </c>
      <c r="Z7" s="2">
        <v>30</v>
      </c>
      <c r="AA7" s="2">
        <v>50</v>
      </c>
    </row>
    <row r="8" spans="2:31" x14ac:dyDescent="0.25">
      <c r="B8" s="73">
        <v>43102</v>
      </c>
      <c r="C8" s="41">
        <v>2</v>
      </c>
      <c r="D8" s="41">
        <v>9.8000000000000007</v>
      </c>
      <c r="E8" s="42">
        <v>0.24</v>
      </c>
      <c r="F8" s="43">
        <v>29</v>
      </c>
      <c r="G8" s="26">
        <f t="shared" si="0"/>
        <v>2869.92</v>
      </c>
      <c r="H8" s="26">
        <f t="shared" si="1"/>
        <v>59.923929600000001</v>
      </c>
      <c r="I8" s="28">
        <f t="shared" si="2"/>
        <v>34.458843933294993</v>
      </c>
      <c r="J8" s="29">
        <v>12</v>
      </c>
      <c r="K8" s="31">
        <f t="shared" si="3"/>
        <v>0.34799999999999998</v>
      </c>
      <c r="L8" s="162"/>
      <c r="M8" s="162"/>
      <c r="N8" s="162"/>
      <c r="O8" s="166"/>
      <c r="P8" s="166"/>
      <c r="Q8" s="190"/>
      <c r="V8" s="32">
        <v>420</v>
      </c>
      <c r="W8" s="2">
        <v>620</v>
      </c>
      <c r="X8" s="12">
        <f t="shared" si="4"/>
        <v>241.51811385853938</v>
      </c>
      <c r="Y8" s="12">
        <f t="shared" si="5"/>
        <v>356.5267395054629</v>
      </c>
      <c r="Z8" s="2">
        <v>30</v>
      </c>
      <c r="AA8" s="2">
        <v>50</v>
      </c>
    </row>
    <row r="9" spans="2:31" x14ac:dyDescent="0.25">
      <c r="B9" s="73">
        <v>43103</v>
      </c>
      <c r="C9" s="41">
        <v>3</v>
      </c>
      <c r="D9" s="41">
        <v>10.53</v>
      </c>
      <c r="E9" s="42">
        <v>0.14000000000000001</v>
      </c>
      <c r="F9" s="43">
        <v>35</v>
      </c>
      <c r="G9" s="26">
        <f t="shared" si="0"/>
        <v>1674.1200000000001</v>
      </c>
      <c r="H9" s="26">
        <f t="shared" si="1"/>
        <v>42.187824000000006</v>
      </c>
      <c r="I9" s="28">
        <f t="shared" si="2"/>
        <v>24.25981828637148</v>
      </c>
      <c r="J9" s="29">
        <v>7</v>
      </c>
      <c r="K9" s="31">
        <f t="shared" si="3"/>
        <v>0.245</v>
      </c>
      <c r="L9" s="161">
        <f>SUM(H9:H12)</f>
        <v>301.85818560000007</v>
      </c>
      <c r="M9" s="163">
        <f>SUM(I9:I12)</f>
        <v>173.58147533064982</v>
      </c>
      <c r="N9" s="164">
        <f>SUM(K9:K12)</f>
        <v>1.417</v>
      </c>
      <c r="O9" s="166"/>
      <c r="P9" s="166"/>
      <c r="Q9" s="190"/>
      <c r="V9" s="32">
        <v>420</v>
      </c>
      <c r="W9" s="2">
        <v>620</v>
      </c>
      <c r="X9" s="12">
        <f t="shared" si="4"/>
        <v>241.51811385853938</v>
      </c>
      <c r="Y9" s="12">
        <f t="shared" si="5"/>
        <v>356.5267395054629</v>
      </c>
      <c r="Z9" s="2">
        <v>30</v>
      </c>
      <c r="AA9" s="2">
        <v>50</v>
      </c>
    </row>
    <row r="10" spans="2:31" x14ac:dyDescent="0.25">
      <c r="B10" s="73">
        <v>43103</v>
      </c>
      <c r="C10" s="41">
        <v>1</v>
      </c>
      <c r="D10" s="41">
        <v>10.35</v>
      </c>
      <c r="E10" s="42">
        <v>0.36</v>
      </c>
      <c r="F10" s="43">
        <v>20</v>
      </c>
      <c r="G10" s="26">
        <f t="shared" si="0"/>
        <v>4304.88</v>
      </c>
      <c r="H10" s="26">
        <f t="shared" si="1"/>
        <v>61.990271999999997</v>
      </c>
      <c r="I10" s="28">
        <f t="shared" si="2"/>
        <v>35.647079930994821</v>
      </c>
      <c r="J10" s="29">
        <v>14</v>
      </c>
      <c r="K10" s="31">
        <f t="shared" si="3"/>
        <v>0.28000000000000003</v>
      </c>
      <c r="L10" s="165"/>
      <c r="M10" s="165"/>
      <c r="N10" s="165"/>
      <c r="O10" s="166"/>
      <c r="P10" s="166"/>
      <c r="Q10" s="190"/>
      <c r="V10" s="32">
        <v>420</v>
      </c>
      <c r="W10" s="2">
        <v>620</v>
      </c>
      <c r="X10" s="12">
        <f t="shared" si="4"/>
        <v>241.51811385853938</v>
      </c>
      <c r="Y10" s="12">
        <f t="shared" si="5"/>
        <v>356.5267395054629</v>
      </c>
      <c r="Z10" s="2">
        <v>30</v>
      </c>
      <c r="AA10" s="2">
        <v>50</v>
      </c>
    </row>
    <row r="11" spans="2:31" x14ac:dyDescent="0.25">
      <c r="B11" s="73">
        <v>43103</v>
      </c>
      <c r="C11" s="41">
        <v>2</v>
      </c>
      <c r="D11" s="41">
        <v>10.25</v>
      </c>
      <c r="E11" s="42">
        <v>0.44</v>
      </c>
      <c r="F11" s="43">
        <v>32</v>
      </c>
      <c r="G11" s="26">
        <f t="shared" si="0"/>
        <v>5261.52</v>
      </c>
      <c r="H11" s="26">
        <f t="shared" si="1"/>
        <v>121.22542080000001</v>
      </c>
      <c r="I11" s="28">
        <f t="shared" si="2"/>
        <v>69.709845198389885</v>
      </c>
      <c r="J11" s="29">
        <v>14</v>
      </c>
      <c r="K11" s="31">
        <f t="shared" si="3"/>
        <v>0.44800000000000001</v>
      </c>
      <c r="L11" s="165"/>
      <c r="M11" s="165"/>
      <c r="N11" s="165"/>
      <c r="O11" s="166"/>
      <c r="P11" s="166"/>
      <c r="Q11" s="190"/>
      <c r="V11" s="32">
        <v>420</v>
      </c>
      <c r="W11" s="2">
        <v>620</v>
      </c>
      <c r="X11" s="12">
        <f t="shared" si="4"/>
        <v>241.51811385853938</v>
      </c>
      <c r="Y11" s="12">
        <f t="shared" si="5"/>
        <v>356.5267395054629</v>
      </c>
      <c r="Z11" s="2">
        <v>30</v>
      </c>
      <c r="AA11" s="2">
        <v>50</v>
      </c>
    </row>
    <row r="12" spans="2:31" x14ac:dyDescent="0.25">
      <c r="B12" s="73">
        <v>43103</v>
      </c>
      <c r="C12" s="41">
        <v>3</v>
      </c>
      <c r="D12" s="41">
        <v>10.31</v>
      </c>
      <c r="E12" s="42">
        <v>0.24</v>
      </c>
      <c r="F12" s="43">
        <v>37</v>
      </c>
      <c r="G12" s="26">
        <f t="shared" si="0"/>
        <v>2869.92</v>
      </c>
      <c r="H12" s="26">
        <f t="shared" si="1"/>
        <v>76.454668800000007</v>
      </c>
      <c r="I12" s="28">
        <f t="shared" si="2"/>
        <v>43.964731914893619</v>
      </c>
      <c r="J12" s="29">
        <v>12</v>
      </c>
      <c r="K12" s="31">
        <f t="shared" si="3"/>
        <v>0.44400000000000001</v>
      </c>
      <c r="L12" s="162"/>
      <c r="M12" s="162"/>
      <c r="N12" s="162"/>
      <c r="O12" s="166"/>
      <c r="P12" s="166"/>
      <c r="Q12" s="190"/>
      <c r="V12" s="32">
        <v>420</v>
      </c>
      <c r="W12" s="2">
        <v>620</v>
      </c>
      <c r="X12" s="12">
        <f t="shared" si="4"/>
        <v>241.51811385853938</v>
      </c>
      <c r="Y12" s="12">
        <f t="shared" si="5"/>
        <v>356.5267395054629</v>
      </c>
      <c r="Z12" s="2">
        <v>30</v>
      </c>
      <c r="AA12" s="2">
        <v>50</v>
      </c>
    </row>
    <row r="13" spans="2:31" x14ac:dyDescent="0.25">
      <c r="B13" s="73">
        <v>43104</v>
      </c>
      <c r="C13" s="41">
        <v>1</v>
      </c>
      <c r="D13" s="41">
        <v>10.39</v>
      </c>
      <c r="E13" s="42">
        <v>0.11</v>
      </c>
      <c r="F13" s="43">
        <v>20</v>
      </c>
      <c r="G13" s="26">
        <f t="shared" si="0"/>
        <v>1315.38</v>
      </c>
      <c r="H13" s="26">
        <f t="shared" si="1"/>
        <v>18.941472000000001</v>
      </c>
      <c r="I13" s="28">
        <f t="shared" si="2"/>
        <v>10.892163312248419</v>
      </c>
      <c r="J13" s="29">
        <v>6</v>
      </c>
      <c r="K13" s="31">
        <f t="shared" si="3"/>
        <v>0.12</v>
      </c>
      <c r="L13" s="161">
        <f>SUM(H13:H16)</f>
        <v>196.6469184</v>
      </c>
      <c r="M13" s="163">
        <f>SUM(I13:I16)</f>
        <v>113.08045911443358</v>
      </c>
      <c r="N13" s="164">
        <f>SUM(K13:K16)</f>
        <v>1.0620000000000001</v>
      </c>
      <c r="O13" s="166"/>
      <c r="P13" s="166"/>
      <c r="Q13" s="190"/>
      <c r="V13" s="32">
        <v>420</v>
      </c>
      <c r="W13" s="2">
        <v>620</v>
      </c>
      <c r="X13" s="12">
        <f t="shared" si="4"/>
        <v>241.51811385853938</v>
      </c>
      <c r="Y13" s="12">
        <f t="shared" si="5"/>
        <v>356.5267395054629</v>
      </c>
      <c r="Z13" s="2">
        <v>30</v>
      </c>
      <c r="AA13" s="2">
        <v>50</v>
      </c>
    </row>
    <row r="14" spans="2:31" x14ac:dyDescent="0.25">
      <c r="B14" s="73">
        <v>43104</v>
      </c>
      <c r="C14" s="41">
        <v>2</v>
      </c>
      <c r="D14" s="41">
        <v>10</v>
      </c>
      <c r="E14" s="42">
        <v>0.26</v>
      </c>
      <c r="F14" s="43">
        <v>34</v>
      </c>
      <c r="G14" s="26">
        <f t="shared" si="0"/>
        <v>3109.08</v>
      </c>
      <c r="H14" s="26">
        <f t="shared" si="1"/>
        <v>76.110278399999999</v>
      </c>
      <c r="I14" s="28">
        <f t="shared" si="2"/>
        <v>43.766692581943644</v>
      </c>
      <c r="J14" s="29">
        <v>13</v>
      </c>
      <c r="K14" s="31">
        <f t="shared" si="3"/>
        <v>0.442</v>
      </c>
      <c r="L14" s="165"/>
      <c r="M14" s="165"/>
      <c r="N14" s="165"/>
      <c r="O14" s="166"/>
      <c r="P14" s="166"/>
      <c r="Q14" s="190"/>
      <c r="V14" s="32">
        <v>420</v>
      </c>
      <c r="W14" s="2">
        <v>620</v>
      </c>
      <c r="X14" s="12">
        <f t="shared" si="4"/>
        <v>241.51811385853938</v>
      </c>
      <c r="Y14" s="12">
        <f t="shared" si="5"/>
        <v>356.5267395054629</v>
      </c>
      <c r="Z14" s="2">
        <v>30</v>
      </c>
      <c r="AA14" s="2">
        <v>50</v>
      </c>
    </row>
    <row r="15" spans="2:31" x14ac:dyDescent="0.25">
      <c r="B15" s="73">
        <v>43104</v>
      </c>
      <c r="C15" s="41">
        <v>3</v>
      </c>
      <c r="D15" s="41">
        <v>10.02</v>
      </c>
      <c r="E15" s="42">
        <v>0.21</v>
      </c>
      <c r="F15" s="43">
        <v>20</v>
      </c>
      <c r="G15" s="26">
        <f t="shared" si="0"/>
        <v>2511.1799999999998</v>
      </c>
      <c r="H15" s="26">
        <f t="shared" si="1"/>
        <v>36.160992</v>
      </c>
      <c r="I15" s="28">
        <f t="shared" si="2"/>
        <v>20.794129959746979</v>
      </c>
      <c r="J15" s="29">
        <v>11</v>
      </c>
      <c r="K15" s="31">
        <f t="shared" si="3"/>
        <v>0.22</v>
      </c>
      <c r="L15" s="165"/>
      <c r="M15" s="165"/>
      <c r="N15" s="165"/>
      <c r="O15" s="166"/>
      <c r="P15" s="166"/>
      <c r="Q15" s="190"/>
      <c r="V15" s="32">
        <v>420</v>
      </c>
      <c r="W15" s="2">
        <v>620</v>
      </c>
      <c r="X15" s="12">
        <f t="shared" si="4"/>
        <v>241.51811385853938</v>
      </c>
      <c r="Y15" s="12">
        <f t="shared" si="5"/>
        <v>356.5267395054629</v>
      </c>
      <c r="Z15" s="2">
        <v>30</v>
      </c>
      <c r="AA15" s="2">
        <v>50</v>
      </c>
    </row>
    <row r="16" spans="2:31" x14ac:dyDescent="0.25">
      <c r="B16" s="73">
        <v>43104</v>
      </c>
      <c r="C16" s="41">
        <v>1</v>
      </c>
      <c r="D16" s="41">
        <v>10.39</v>
      </c>
      <c r="E16" s="42">
        <v>0.38</v>
      </c>
      <c r="F16" s="43">
        <v>20</v>
      </c>
      <c r="G16" s="26">
        <f t="shared" si="0"/>
        <v>4544.04</v>
      </c>
      <c r="H16" s="26">
        <f t="shared" si="1"/>
        <v>65.434176000000008</v>
      </c>
      <c r="I16" s="28">
        <f t="shared" si="2"/>
        <v>37.62747326049454</v>
      </c>
      <c r="J16" s="29">
        <v>14</v>
      </c>
      <c r="K16" s="31">
        <f t="shared" si="3"/>
        <v>0.28000000000000003</v>
      </c>
      <c r="L16" s="162"/>
      <c r="M16" s="162"/>
      <c r="N16" s="162"/>
      <c r="O16" s="167"/>
      <c r="P16" s="167"/>
      <c r="Q16" s="191"/>
      <c r="V16" s="32">
        <v>420</v>
      </c>
      <c r="W16" s="2">
        <v>620</v>
      </c>
      <c r="X16" s="12">
        <f t="shared" si="4"/>
        <v>241.51811385853938</v>
      </c>
      <c r="Y16" s="12">
        <f t="shared" si="5"/>
        <v>356.5267395054629</v>
      </c>
      <c r="Z16" s="2">
        <v>30</v>
      </c>
      <c r="AA16" s="2">
        <v>50</v>
      </c>
    </row>
    <row r="17" spans="2:27" x14ac:dyDescent="0.25">
      <c r="B17" s="73">
        <v>43105</v>
      </c>
      <c r="C17" s="41">
        <v>2</v>
      </c>
      <c r="D17" s="41">
        <v>10.26</v>
      </c>
      <c r="E17" s="42">
        <v>0.15</v>
      </c>
      <c r="F17" s="43">
        <v>33</v>
      </c>
      <c r="G17" s="26">
        <f t="shared" si="0"/>
        <v>1793.7</v>
      </c>
      <c r="H17" s="26">
        <f t="shared" si="1"/>
        <v>42.618311999999996</v>
      </c>
      <c r="I17" s="28">
        <f t="shared" si="2"/>
        <v>24.507367452558938</v>
      </c>
      <c r="J17" s="29">
        <v>8</v>
      </c>
      <c r="K17" s="31">
        <f t="shared" si="3"/>
        <v>0.26400000000000001</v>
      </c>
      <c r="L17" s="161">
        <f>SUM(H17:H20)</f>
        <v>330.52868639999997</v>
      </c>
      <c r="M17" s="163">
        <f>SUM(I17:I20)</f>
        <v>190.06824979873488</v>
      </c>
      <c r="N17" s="164">
        <f>SUM(K17:K20)</f>
        <v>1.522</v>
      </c>
      <c r="O17" s="149">
        <f>SUM(L17:L22)/3</f>
        <v>121.36891679999998</v>
      </c>
      <c r="P17" s="156">
        <f>SUM(M17:M22)/3</f>
        <v>69.792361587119032</v>
      </c>
      <c r="Q17" s="157">
        <f>SUM(N17:N22)/3</f>
        <v>0.54200000000000004</v>
      </c>
      <c r="V17" s="32">
        <v>420</v>
      </c>
      <c r="W17" s="2">
        <v>620</v>
      </c>
      <c r="X17" s="12">
        <f t="shared" si="4"/>
        <v>241.51811385853938</v>
      </c>
      <c r="Y17" s="12">
        <f t="shared" si="5"/>
        <v>356.5267395054629</v>
      </c>
      <c r="Z17" s="2">
        <v>30</v>
      </c>
      <c r="AA17" s="2">
        <v>50</v>
      </c>
    </row>
    <row r="18" spans="2:27" x14ac:dyDescent="0.25">
      <c r="B18" s="73">
        <v>43105</v>
      </c>
      <c r="C18" s="41">
        <v>3</v>
      </c>
      <c r="D18" s="41">
        <v>10.06</v>
      </c>
      <c r="E18" s="42">
        <v>0.24</v>
      </c>
      <c r="F18" s="43">
        <v>37</v>
      </c>
      <c r="G18" s="26">
        <f t="shared" si="0"/>
        <v>2869.92</v>
      </c>
      <c r="H18" s="26">
        <f t="shared" si="1"/>
        <v>76.454668800000007</v>
      </c>
      <c r="I18" s="28">
        <f t="shared" si="2"/>
        <v>43.964731914893619</v>
      </c>
      <c r="J18" s="29">
        <v>12</v>
      </c>
      <c r="K18" s="31">
        <f t="shared" si="3"/>
        <v>0.44400000000000001</v>
      </c>
      <c r="L18" s="165"/>
      <c r="M18" s="165"/>
      <c r="N18" s="165"/>
      <c r="O18" s="165"/>
      <c r="P18" s="165"/>
      <c r="Q18" s="190"/>
      <c r="V18" s="32">
        <v>420</v>
      </c>
      <c r="W18" s="2">
        <v>620</v>
      </c>
      <c r="X18" s="12">
        <f t="shared" si="4"/>
        <v>241.51811385853938</v>
      </c>
      <c r="Y18" s="12">
        <f t="shared" si="5"/>
        <v>356.5267395054629</v>
      </c>
      <c r="Z18" s="2">
        <v>30</v>
      </c>
      <c r="AA18" s="2">
        <v>50</v>
      </c>
    </row>
    <row r="19" spans="2:27" x14ac:dyDescent="0.25">
      <c r="B19" s="73">
        <v>43105</v>
      </c>
      <c r="C19" s="41">
        <v>1</v>
      </c>
      <c r="D19" s="41">
        <v>10.17</v>
      </c>
      <c r="E19" s="42">
        <v>0.62</v>
      </c>
      <c r="F19" s="43">
        <v>20</v>
      </c>
      <c r="G19" s="26">
        <f t="shared" si="0"/>
        <v>7413.96</v>
      </c>
      <c r="H19" s="26">
        <f t="shared" si="1"/>
        <v>106.76102399999999</v>
      </c>
      <c r="I19" s="28">
        <f t="shared" si="2"/>
        <v>61.39219321449108</v>
      </c>
      <c r="J19" s="29">
        <v>16</v>
      </c>
      <c r="K19" s="31">
        <f t="shared" si="3"/>
        <v>0.32</v>
      </c>
      <c r="L19" s="165"/>
      <c r="M19" s="165"/>
      <c r="N19" s="165"/>
      <c r="O19" s="165"/>
      <c r="P19" s="165"/>
      <c r="Q19" s="190"/>
      <c r="V19" s="32">
        <v>420</v>
      </c>
      <c r="W19" s="2">
        <v>620</v>
      </c>
      <c r="X19" s="12">
        <f t="shared" si="4"/>
        <v>241.51811385853938</v>
      </c>
      <c r="Y19" s="12">
        <f t="shared" si="5"/>
        <v>356.5267395054629</v>
      </c>
      <c r="Z19" s="2">
        <v>30</v>
      </c>
      <c r="AA19" s="2">
        <v>50</v>
      </c>
    </row>
    <row r="20" spans="2:27" x14ac:dyDescent="0.25">
      <c r="B20" s="73">
        <v>43105</v>
      </c>
      <c r="C20" s="41">
        <v>2</v>
      </c>
      <c r="D20" s="41">
        <v>10.5</v>
      </c>
      <c r="E20" s="42">
        <v>0.32</v>
      </c>
      <c r="F20" s="43">
        <v>38</v>
      </c>
      <c r="G20" s="26">
        <f t="shared" si="0"/>
        <v>3826.56</v>
      </c>
      <c r="H20" s="26">
        <f t="shared" si="1"/>
        <v>104.6946816</v>
      </c>
      <c r="I20" s="28">
        <f t="shared" si="2"/>
        <v>60.203957216791252</v>
      </c>
      <c r="J20" s="29">
        <v>13</v>
      </c>
      <c r="K20" s="31">
        <f t="shared" si="3"/>
        <v>0.49399999999999999</v>
      </c>
      <c r="L20" s="162"/>
      <c r="M20" s="162"/>
      <c r="N20" s="162"/>
      <c r="O20" s="165"/>
      <c r="P20" s="165"/>
      <c r="Q20" s="190"/>
      <c r="V20" s="32">
        <v>420</v>
      </c>
      <c r="W20" s="2">
        <v>620</v>
      </c>
      <c r="X20" s="12">
        <f t="shared" si="4"/>
        <v>241.51811385853938</v>
      </c>
      <c r="Y20" s="12">
        <f t="shared" si="5"/>
        <v>356.5267395054629</v>
      </c>
      <c r="Z20" s="2">
        <v>30</v>
      </c>
      <c r="AA20" s="2">
        <v>50</v>
      </c>
    </row>
    <row r="21" spans="2:27" x14ac:dyDescent="0.25">
      <c r="B21" s="73">
        <v>43106</v>
      </c>
      <c r="C21" s="41"/>
      <c r="D21" s="41"/>
      <c r="E21" s="42"/>
      <c r="F21" s="43">
        <v>0</v>
      </c>
      <c r="G21" s="26">
        <f t="shared" si="0"/>
        <v>0</v>
      </c>
      <c r="H21" s="26">
        <f t="shared" si="1"/>
        <v>0</v>
      </c>
      <c r="I21" s="28">
        <f t="shared" si="2"/>
        <v>0</v>
      </c>
      <c r="J21" s="29">
        <v>0</v>
      </c>
      <c r="K21" s="31">
        <f t="shared" si="3"/>
        <v>0</v>
      </c>
      <c r="L21" s="44">
        <f>H21</f>
        <v>0</v>
      </c>
      <c r="M21" s="45">
        <f>I21</f>
        <v>0</v>
      </c>
      <c r="N21" s="46">
        <f>K21</f>
        <v>0</v>
      </c>
      <c r="O21" s="165"/>
      <c r="P21" s="165"/>
      <c r="Q21" s="190"/>
      <c r="V21" s="32">
        <v>420</v>
      </c>
      <c r="W21" s="2">
        <v>620</v>
      </c>
      <c r="X21" s="12">
        <f t="shared" si="4"/>
        <v>241.51811385853938</v>
      </c>
      <c r="Y21" s="12">
        <f t="shared" si="5"/>
        <v>356.5267395054629</v>
      </c>
      <c r="Z21" s="2">
        <v>30</v>
      </c>
      <c r="AA21" s="2">
        <v>50</v>
      </c>
    </row>
    <row r="22" spans="2:27" x14ac:dyDescent="0.25">
      <c r="B22" s="73">
        <v>43107</v>
      </c>
      <c r="C22" s="41">
        <v>3</v>
      </c>
      <c r="D22" s="41">
        <v>9.48</v>
      </c>
      <c r="E22" s="42">
        <v>0.3</v>
      </c>
      <c r="F22" s="43">
        <v>13</v>
      </c>
      <c r="G22" s="26">
        <f t="shared" si="0"/>
        <v>3587.4</v>
      </c>
      <c r="H22" s="26">
        <f t="shared" si="1"/>
        <v>33.578063999999998</v>
      </c>
      <c r="I22" s="28">
        <f t="shared" si="2"/>
        <v>19.308834962622193</v>
      </c>
      <c r="J22" s="29">
        <v>8</v>
      </c>
      <c r="K22" s="31">
        <f t="shared" si="3"/>
        <v>0.104</v>
      </c>
      <c r="L22" s="44">
        <f>H22</f>
        <v>33.578063999999998</v>
      </c>
      <c r="M22" s="45">
        <f>I22</f>
        <v>19.308834962622193</v>
      </c>
      <c r="N22" s="46">
        <f>K22</f>
        <v>0.104</v>
      </c>
      <c r="O22" s="162"/>
      <c r="P22" s="162"/>
      <c r="Q22" s="191"/>
      <c r="V22" s="32">
        <v>420</v>
      </c>
      <c r="W22" s="2">
        <v>620</v>
      </c>
      <c r="X22" s="12">
        <f t="shared" si="4"/>
        <v>241.51811385853938</v>
      </c>
      <c r="Y22" s="12">
        <f t="shared" si="5"/>
        <v>356.5267395054629</v>
      </c>
      <c r="Z22" s="2">
        <v>30</v>
      </c>
      <c r="AA22" s="2">
        <v>50</v>
      </c>
    </row>
    <row r="23" spans="2:27" x14ac:dyDescent="0.25">
      <c r="B23" s="73">
        <v>43108</v>
      </c>
      <c r="C23" s="41">
        <v>3</v>
      </c>
      <c r="D23" s="41">
        <v>9.8800000000000008</v>
      </c>
      <c r="E23" s="42">
        <v>0.25</v>
      </c>
      <c r="F23" s="43">
        <v>35</v>
      </c>
      <c r="G23" s="26">
        <f t="shared" si="0"/>
        <v>2989.5</v>
      </c>
      <c r="H23" s="26">
        <f t="shared" si="1"/>
        <v>75.335399999999993</v>
      </c>
      <c r="I23" s="28">
        <f t="shared" si="2"/>
        <v>43.321104082806201</v>
      </c>
      <c r="J23" s="29">
        <v>10</v>
      </c>
      <c r="K23" s="31">
        <f t="shared" si="3"/>
        <v>0.35</v>
      </c>
      <c r="L23" s="161">
        <f>SUM(H23:H25)</f>
        <v>177.96373919999999</v>
      </c>
      <c r="M23" s="163">
        <f>SUM(I23:I25)</f>
        <v>102.33682530189763</v>
      </c>
      <c r="N23" s="164">
        <f>SUM(K23:K25)</f>
        <v>0.76200000000000001</v>
      </c>
      <c r="O23" s="149">
        <f>SUM(L23:L31)/3</f>
        <v>211.42700639999995</v>
      </c>
      <c r="P23" s="156">
        <f>SUM(M23:M31)/3</f>
        <v>121.57964715353648</v>
      </c>
      <c r="Q23" s="157">
        <f>SUM(N23:N31)/3</f>
        <v>0.75766666666666671</v>
      </c>
      <c r="V23" s="32">
        <v>420</v>
      </c>
      <c r="W23" s="2">
        <v>620</v>
      </c>
      <c r="X23" s="12">
        <f t="shared" si="4"/>
        <v>241.51811385853938</v>
      </c>
      <c r="Y23" s="12">
        <f t="shared" si="5"/>
        <v>356.5267395054629</v>
      </c>
      <c r="Z23" s="2">
        <v>30</v>
      </c>
      <c r="AA23" s="2">
        <v>50</v>
      </c>
    </row>
    <row r="24" spans="2:27" x14ac:dyDescent="0.25">
      <c r="B24" s="73">
        <v>43108</v>
      </c>
      <c r="C24" s="41">
        <v>1</v>
      </c>
      <c r="D24" s="41">
        <v>10.14</v>
      </c>
      <c r="E24" s="42">
        <v>0.3</v>
      </c>
      <c r="F24" s="43">
        <v>20</v>
      </c>
      <c r="G24" s="26">
        <f t="shared" si="0"/>
        <v>3587.4</v>
      </c>
      <c r="H24" s="26">
        <f t="shared" si="1"/>
        <v>51.658560000000001</v>
      </c>
      <c r="I24" s="28">
        <f t="shared" si="2"/>
        <v>29.705899942495687</v>
      </c>
      <c r="J24" s="29">
        <v>11</v>
      </c>
      <c r="K24" s="31">
        <f t="shared" si="3"/>
        <v>0.22</v>
      </c>
      <c r="L24" s="165"/>
      <c r="M24" s="165"/>
      <c r="N24" s="165"/>
      <c r="O24" s="165"/>
      <c r="P24" s="165"/>
      <c r="Q24" s="190"/>
      <c r="V24" s="32">
        <v>420</v>
      </c>
      <c r="W24" s="2">
        <v>620</v>
      </c>
      <c r="X24" s="12">
        <f t="shared" si="4"/>
        <v>241.51811385853938</v>
      </c>
      <c r="Y24" s="12">
        <f t="shared" si="5"/>
        <v>356.5267395054629</v>
      </c>
      <c r="Z24" s="2">
        <v>30</v>
      </c>
      <c r="AA24" s="2">
        <v>50</v>
      </c>
    </row>
    <row r="25" spans="2:27" x14ac:dyDescent="0.25">
      <c r="B25" s="73">
        <v>43108</v>
      </c>
      <c r="C25" s="41">
        <v>2</v>
      </c>
      <c r="D25" s="41">
        <v>9.94</v>
      </c>
      <c r="E25" s="42">
        <v>0.37</v>
      </c>
      <c r="F25" s="43">
        <v>16</v>
      </c>
      <c r="G25" s="26">
        <f t="shared" si="0"/>
        <v>4424.46</v>
      </c>
      <c r="H25" s="26">
        <f t="shared" si="1"/>
        <v>50.969779199999998</v>
      </c>
      <c r="I25" s="28">
        <f t="shared" si="2"/>
        <v>29.309821276595741</v>
      </c>
      <c r="J25" s="29">
        <v>12</v>
      </c>
      <c r="K25" s="31">
        <f t="shared" si="3"/>
        <v>0.192</v>
      </c>
      <c r="L25" s="162"/>
      <c r="M25" s="162"/>
      <c r="N25" s="162"/>
      <c r="O25" s="165"/>
      <c r="P25" s="165"/>
      <c r="Q25" s="190"/>
      <c r="V25" s="32">
        <v>420</v>
      </c>
      <c r="W25" s="2">
        <v>620</v>
      </c>
      <c r="X25" s="12">
        <f t="shared" si="4"/>
        <v>241.51811385853938</v>
      </c>
      <c r="Y25" s="12">
        <f t="shared" si="5"/>
        <v>356.5267395054629</v>
      </c>
      <c r="Z25" s="2">
        <v>30</v>
      </c>
      <c r="AA25" s="2">
        <v>50</v>
      </c>
    </row>
    <row r="26" spans="2:27" x14ac:dyDescent="0.25">
      <c r="B26" s="73">
        <v>43109</v>
      </c>
      <c r="C26" s="41">
        <v>3</v>
      </c>
      <c r="D26" s="41">
        <v>9.9499999999999993</v>
      </c>
      <c r="E26" s="42">
        <v>0.14000000000000001</v>
      </c>
      <c r="F26" s="43">
        <v>13</v>
      </c>
      <c r="G26" s="26">
        <f t="shared" si="0"/>
        <v>1674.1200000000001</v>
      </c>
      <c r="H26" s="26">
        <f t="shared" si="1"/>
        <v>15.6697632</v>
      </c>
      <c r="I26" s="28">
        <f t="shared" si="2"/>
        <v>9.0107896492236907</v>
      </c>
      <c r="J26" s="29">
        <v>7</v>
      </c>
      <c r="K26" s="31">
        <f t="shared" si="3"/>
        <v>9.0999999999999998E-2</v>
      </c>
      <c r="L26" s="161">
        <f>SUM(H26:H28)</f>
        <v>163.75763519999998</v>
      </c>
      <c r="M26" s="163">
        <f>SUM(I26:I28)</f>
        <v>94.167702817711316</v>
      </c>
      <c r="N26" s="164">
        <f>SUM(K26:K28)</f>
        <v>0.59099999999999997</v>
      </c>
      <c r="O26" s="165"/>
      <c r="P26" s="165"/>
      <c r="Q26" s="190"/>
      <c r="V26" s="32">
        <v>420</v>
      </c>
      <c r="W26" s="2">
        <v>620</v>
      </c>
      <c r="X26" s="12">
        <f t="shared" si="4"/>
        <v>241.51811385853938</v>
      </c>
      <c r="Y26" s="12">
        <f t="shared" si="5"/>
        <v>356.5267395054629</v>
      </c>
      <c r="Z26" s="2">
        <v>30</v>
      </c>
      <c r="AA26" s="2">
        <v>50</v>
      </c>
    </row>
    <row r="27" spans="2:27" x14ac:dyDescent="0.25">
      <c r="B27" s="73">
        <v>43109</v>
      </c>
      <c r="C27" s="41">
        <v>1</v>
      </c>
      <c r="D27" s="41">
        <v>10.37</v>
      </c>
      <c r="E27" s="42">
        <v>0.25</v>
      </c>
      <c r="F27" s="43">
        <v>20</v>
      </c>
      <c r="G27" s="26">
        <f t="shared" si="0"/>
        <v>2989.5</v>
      </c>
      <c r="H27" s="26">
        <f t="shared" si="1"/>
        <v>43.0488</v>
      </c>
      <c r="I27" s="28">
        <f t="shared" si="2"/>
        <v>24.754916618746403</v>
      </c>
      <c r="J27" s="29">
        <v>10</v>
      </c>
      <c r="K27" s="31">
        <f t="shared" si="3"/>
        <v>0.2</v>
      </c>
      <c r="L27" s="165"/>
      <c r="M27" s="165"/>
      <c r="N27" s="165"/>
      <c r="O27" s="165"/>
      <c r="P27" s="165"/>
      <c r="Q27" s="190"/>
      <c r="V27" s="32">
        <v>420</v>
      </c>
      <c r="W27" s="2">
        <v>620</v>
      </c>
      <c r="X27" s="12">
        <f t="shared" si="4"/>
        <v>241.51811385853938</v>
      </c>
      <c r="Y27" s="12">
        <f t="shared" si="5"/>
        <v>356.5267395054629</v>
      </c>
      <c r="Z27" s="2">
        <v>30</v>
      </c>
      <c r="AA27" s="2">
        <v>50</v>
      </c>
    </row>
    <row r="28" spans="2:27" x14ac:dyDescent="0.25">
      <c r="B28" s="73">
        <v>43109</v>
      </c>
      <c r="C28" s="41">
        <v>2</v>
      </c>
      <c r="D28" s="41">
        <v>10.02</v>
      </c>
      <c r="E28" s="42">
        <v>0.61</v>
      </c>
      <c r="F28" s="43">
        <v>20</v>
      </c>
      <c r="G28" s="26">
        <f t="shared" si="0"/>
        <v>7294.38</v>
      </c>
      <c r="H28" s="26">
        <f t="shared" si="1"/>
        <v>105.03907199999999</v>
      </c>
      <c r="I28" s="28">
        <f t="shared" si="2"/>
        <v>60.40199654974122</v>
      </c>
      <c r="J28" s="29">
        <v>15</v>
      </c>
      <c r="K28" s="31">
        <f t="shared" si="3"/>
        <v>0.3</v>
      </c>
      <c r="L28" s="162"/>
      <c r="M28" s="162"/>
      <c r="N28" s="162"/>
      <c r="O28" s="165"/>
      <c r="P28" s="165"/>
      <c r="Q28" s="190"/>
      <c r="V28" s="32">
        <v>420</v>
      </c>
      <c r="W28" s="2">
        <v>620</v>
      </c>
      <c r="X28" s="12">
        <f t="shared" si="4"/>
        <v>241.51811385853938</v>
      </c>
      <c r="Y28" s="12">
        <f t="shared" si="5"/>
        <v>356.5267395054629</v>
      </c>
      <c r="Z28" s="2">
        <v>30</v>
      </c>
      <c r="AA28" s="2">
        <v>50</v>
      </c>
    </row>
    <row r="29" spans="2:27" x14ac:dyDescent="0.25">
      <c r="B29" s="73">
        <v>43110</v>
      </c>
      <c r="C29" s="41">
        <v>3</v>
      </c>
      <c r="D29" s="41">
        <v>10.1</v>
      </c>
      <c r="E29" s="42">
        <v>0.3</v>
      </c>
      <c r="F29" s="43">
        <v>30</v>
      </c>
      <c r="G29" s="26">
        <f t="shared" si="0"/>
        <v>3587.4</v>
      </c>
      <c r="H29" s="26">
        <f t="shared" si="1"/>
        <v>77.487839999999991</v>
      </c>
      <c r="I29" s="28">
        <f t="shared" si="2"/>
        <v>44.558849913743522</v>
      </c>
      <c r="J29" s="29">
        <v>11</v>
      </c>
      <c r="K29" s="31">
        <f t="shared" si="3"/>
        <v>0.33</v>
      </c>
      <c r="L29" s="161">
        <f>SUM(H29:H31)</f>
        <v>292.55964479999989</v>
      </c>
      <c r="M29" s="163">
        <f>SUM(I29:I31)</f>
        <v>168.23441334100053</v>
      </c>
      <c r="N29" s="164">
        <f>SUM(K29:K31)</f>
        <v>0.92000000000000015</v>
      </c>
      <c r="O29" s="165"/>
      <c r="P29" s="165"/>
      <c r="Q29" s="190"/>
      <c r="V29" s="32">
        <v>420</v>
      </c>
      <c r="W29" s="2">
        <v>620</v>
      </c>
      <c r="X29" s="12">
        <f t="shared" si="4"/>
        <v>241.51811385853938</v>
      </c>
      <c r="Y29" s="12">
        <f t="shared" si="5"/>
        <v>356.5267395054629</v>
      </c>
      <c r="Z29" s="2">
        <v>30</v>
      </c>
      <c r="AA29" s="2">
        <v>50</v>
      </c>
    </row>
    <row r="30" spans="2:27" x14ac:dyDescent="0.25">
      <c r="B30" s="73">
        <v>43110</v>
      </c>
      <c r="C30" s="41">
        <v>1</v>
      </c>
      <c r="D30" s="41">
        <v>9.86</v>
      </c>
      <c r="E30" s="42">
        <v>0.49</v>
      </c>
      <c r="F30" s="43">
        <v>20</v>
      </c>
      <c r="G30" s="26">
        <f t="shared" si="0"/>
        <v>5859.42</v>
      </c>
      <c r="H30" s="26">
        <f t="shared" si="1"/>
        <v>84.375647999999984</v>
      </c>
      <c r="I30" s="28">
        <f t="shared" si="2"/>
        <v>48.519636572742947</v>
      </c>
      <c r="J30" s="29">
        <v>13</v>
      </c>
      <c r="K30" s="31">
        <f t="shared" si="3"/>
        <v>0.26</v>
      </c>
      <c r="L30" s="165"/>
      <c r="M30" s="165"/>
      <c r="N30" s="165"/>
      <c r="O30" s="165"/>
      <c r="P30" s="165"/>
      <c r="Q30" s="190"/>
      <c r="V30" s="32">
        <v>420</v>
      </c>
      <c r="W30" s="2">
        <v>620</v>
      </c>
      <c r="X30" s="12">
        <f t="shared" si="4"/>
        <v>241.51811385853938</v>
      </c>
      <c r="Y30" s="12">
        <f t="shared" si="5"/>
        <v>356.5267395054629</v>
      </c>
      <c r="Z30" s="2">
        <v>30</v>
      </c>
      <c r="AA30" s="2">
        <v>50</v>
      </c>
    </row>
    <row r="31" spans="2:27" x14ac:dyDescent="0.25">
      <c r="B31" s="73">
        <v>43110</v>
      </c>
      <c r="C31" s="41">
        <v>2</v>
      </c>
      <c r="D31" s="41">
        <v>10.11</v>
      </c>
      <c r="E31" s="42">
        <v>0.69</v>
      </c>
      <c r="F31" s="43">
        <v>22</v>
      </c>
      <c r="G31" s="26">
        <f t="shared" si="0"/>
        <v>8251.0199999999986</v>
      </c>
      <c r="H31" s="26">
        <f t="shared" si="1"/>
        <v>130.69615679999995</v>
      </c>
      <c r="I31" s="28">
        <f t="shared" si="2"/>
        <v>75.155926854514064</v>
      </c>
      <c r="J31" s="29">
        <v>15</v>
      </c>
      <c r="K31" s="31">
        <f t="shared" si="3"/>
        <v>0.33</v>
      </c>
      <c r="L31" s="162"/>
      <c r="M31" s="162"/>
      <c r="N31" s="162"/>
      <c r="O31" s="162"/>
      <c r="P31" s="162"/>
      <c r="Q31" s="191"/>
      <c r="V31" s="32">
        <v>420</v>
      </c>
      <c r="W31" s="2">
        <v>620</v>
      </c>
      <c r="X31" s="12">
        <f t="shared" si="4"/>
        <v>241.51811385853938</v>
      </c>
      <c r="Y31" s="12">
        <f t="shared" si="5"/>
        <v>356.5267395054629</v>
      </c>
      <c r="Z31" s="2">
        <v>30</v>
      </c>
      <c r="AA31" s="2">
        <v>50</v>
      </c>
    </row>
    <row r="32" spans="2:27" x14ac:dyDescent="0.25">
      <c r="B32" s="73">
        <v>43111</v>
      </c>
      <c r="C32" s="41">
        <v>3</v>
      </c>
      <c r="D32" s="41">
        <v>10.25</v>
      </c>
      <c r="E32" s="42">
        <v>0.62</v>
      </c>
      <c r="F32" s="43">
        <v>12</v>
      </c>
      <c r="G32" s="26">
        <f t="shared" si="0"/>
        <v>7413.96</v>
      </c>
      <c r="H32" s="26">
        <f t="shared" si="1"/>
        <v>64.056614400000001</v>
      </c>
      <c r="I32" s="28">
        <f t="shared" si="2"/>
        <v>36.835315928694648</v>
      </c>
      <c r="J32" s="29">
        <v>14</v>
      </c>
      <c r="K32" s="31">
        <f t="shared" si="3"/>
        <v>0.16800000000000001</v>
      </c>
      <c r="L32" s="161">
        <f>SUM(H32:H34)</f>
        <v>300.39452639999996</v>
      </c>
      <c r="M32" s="163">
        <f>SUM(I32:I34)</f>
        <v>172.7398081656124</v>
      </c>
      <c r="N32" s="164">
        <f>SUM(K32:K34)</f>
        <v>0.71800000000000008</v>
      </c>
      <c r="O32" s="149">
        <f>SUM(L32:L38)/3</f>
        <v>243.6849072</v>
      </c>
      <c r="P32" s="156">
        <f>SUM(M32:M38)/3</f>
        <v>140.12933133985047</v>
      </c>
      <c r="Q32" s="157">
        <f>SUM(N32:N38)/3</f>
        <v>0.65233333333333332</v>
      </c>
      <c r="V32" s="32">
        <v>420</v>
      </c>
      <c r="W32" s="2">
        <v>620</v>
      </c>
      <c r="X32" s="12">
        <f t="shared" si="4"/>
        <v>241.51811385853938</v>
      </c>
      <c r="Y32" s="12">
        <f t="shared" si="5"/>
        <v>356.5267395054629</v>
      </c>
      <c r="Z32" s="2">
        <v>30</v>
      </c>
      <c r="AA32" s="2">
        <v>50</v>
      </c>
    </row>
    <row r="33" spans="2:27" x14ac:dyDescent="0.25">
      <c r="B33" s="73">
        <v>43111</v>
      </c>
      <c r="C33" s="41">
        <v>1</v>
      </c>
      <c r="D33" s="41">
        <v>10.5</v>
      </c>
      <c r="E33" s="42">
        <v>0.56999999999999995</v>
      </c>
      <c r="F33" s="43">
        <v>20</v>
      </c>
      <c r="G33" s="26">
        <f t="shared" si="0"/>
        <v>6816.0599999999995</v>
      </c>
      <c r="H33" s="26">
        <f t="shared" si="1"/>
        <v>98.151263999999983</v>
      </c>
      <c r="I33" s="28">
        <f t="shared" si="2"/>
        <v>56.441209890741796</v>
      </c>
      <c r="J33" s="29">
        <v>14</v>
      </c>
      <c r="K33" s="31">
        <f t="shared" si="3"/>
        <v>0.28000000000000003</v>
      </c>
      <c r="L33" s="165"/>
      <c r="M33" s="165"/>
      <c r="N33" s="165"/>
      <c r="O33" s="165"/>
      <c r="P33" s="165"/>
      <c r="Q33" s="190"/>
      <c r="V33" s="32">
        <v>420</v>
      </c>
      <c r="W33" s="2">
        <v>620</v>
      </c>
      <c r="X33" s="12">
        <f t="shared" si="4"/>
        <v>241.51811385853938</v>
      </c>
      <c r="Y33" s="12">
        <f t="shared" si="5"/>
        <v>356.5267395054629</v>
      </c>
      <c r="Z33" s="2">
        <v>30</v>
      </c>
      <c r="AA33" s="2">
        <v>50</v>
      </c>
    </row>
    <row r="34" spans="2:27" x14ac:dyDescent="0.25">
      <c r="B34" s="73">
        <v>43111</v>
      </c>
      <c r="C34" s="41">
        <v>2</v>
      </c>
      <c r="D34" s="41">
        <v>10.45</v>
      </c>
      <c r="E34" s="42">
        <v>1.07</v>
      </c>
      <c r="F34" s="43">
        <v>15</v>
      </c>
      <c r="G34" s="26">
        <f t="shared" si="0"/>
        <v>12795.060000000001</v>
      </c>
      <c r="H34" s="26">
        <f t="shared" si="1"/>
        <v>138.18664799999999</v>
      </c>
      <c r="I34" s="28">
        <f t="shared" si="2"/>
        <v>79.463282346175959</v>
      </c>
      <c r="J34" s="29">
        <v>18</v>
      </c>
      <c r="K34" s="31">
        <f t="shared" si="3"/>
        <v>0.27</v>
      </c>
      <c r="L34" s="165"/>
      <c r="M34" s="165"/>
      <c r="N34" s="165"/>
      <c r="O34" s="165"/>
      <c r="P34" s="165"/>
      <c r="Q34" s="190"/>
      <c r="V34" s="32">
        <v>420</v>
      </c>
      <c r="W34" s="2">
        <v>620</v>
      </c>
      <c r="X34" s="12">
        <f t="shared" si="4"/>
        <v>241.51811385853938</v>
      </c>
      <c r="Y34" s="12">
        <f t="shared" si="5"/>
        <v>356.5267395054629</v>
      </c>
      <c r="Z34" s="2">
        <v>30</v>
      </c>
      <c r="AA34" s="2">
        <v>50</v>
      </c>
    </row>
    <row r="35" spans="2:27" x14ac:dyDescent="0.25">
      <c r="B35" s="73">
        <v>43112</v>
      </c>
      <c r="C35" s="41">
        <v>3</v>
      </c>
      <c r="D35" s="41">
        <v>10.31</v>
      </c>
      <c r="E35" s="42">
        <v>0.5</v>
      </c>
      <c r="F35" s="43">
        <v>37</v>
      </c>
      <c r="G35" s="26">
        <f t="shared" si="0"/>
        <v>5979</v>
      </c>
      <c r="H35" s="26">
        <f t="shared" si="1"/>
        <v>159.28056000000001</v>
      </c>
      <c r="I35" s="28">
        <f t="shared" si="2"/>
        <v>91.593191489361701</v>
      </c>
      <c r="J35" s="29">
        <v>13</v>
      </c>
      <c r="K35" s="31">
        <f t="shared" si="3"/>
        <v>0.48099999999999998</v>
      </c>
      <c r="L35" s="161">
        <f>SUM(H35:H36)</f>
        <v>204.051312</v>
      </c>
      <c r="M35" s="163">
        <f>SUM(I35:I36)</f>
        <v>117.33830477285795</v>
      </c>
      <c r="N35" s="164">
        <f>SUM(K35:K36)</f>
        <v>0.66100000000000003</v>
      </c>
      <c r="O35" s="165"/>
      <c r="P35" s="165"/>
      <c r="Q35" s="190"/>
      <c r="V35" s="32">
        <v>420</v>
      </c>
      <c r="W35" s="2">
        <v>620</v>
      </c>
      <c r="X35" s="12">
        <f t="shared" si="4"/>
        <v>241.51811385853938</v>
      </c>
      <c r="Y35" s="12">
        <f t="shared" si="5"/>
        <v>356.5267395054629</v>
      </c>
      <c r="Z35" s="2">
        <v>30</v>
      </c>
      <c r="AA35" s="2">
        <v>50</v>
      </c>
    </row>
    <row r="36" spans="2:27" x14ac:dyDescent="0.25">
      <c r="B36" s="73">
        <v>43112</v>
      </c>
      <c r="C36" s="41">
        <v>1</v>
      </c>
      <c r="D36" s="41">
        <v>9.81</v>
      </c>
      <c r="E36" s="42">
        <v>0.26</v>
      </c>
      <c r="F36" s="43">
        <v>20</v>
      </c>
      <c r="G36" s="26">
        <f t="shared" si="0"/>
        <v>3109.08</v>
      </c>
      <c r="H36" s="26">
        <f t="shared" si="1"/>
        <v>44.770751999999995</v>
      </c>
      <c r="I36" s="28">
        <f t="shared" si="2"/>
        <v>25.745113283496259</v>
      </c>
      <c r="J36" s="29">
        <v>9</v>
      </c>
      <c r="K36" s="31">
        <f t="shared" si="3"/>
        <v>0.18</v>
      </c>
      <c r="L36" s="162"/>
      <c r="M36" s="162"/>
      <c r="N36" s="162"/>
      <c r="O36" s="165"/>
      <c r="P36" s="165"/>
      <c r="Q36" s="190"/>
      <c r="V36" s="32">
        <v>420</v>
      </c>
      <c r="W36" s="2">
        <v>620</v>
      </c>
      <c r="X36" s="12">
        <f t="shared" si="4"/>
        <v>241.51811385853938</v>
      </c>
      <c r="Y36" s="12">
        <f t="shared" si="5"/>
        <v>356.5267395054629</v>
      </c>
      <c r="Z36" s="2">
        <v>30</v>
      </c>
      <c r="AA36" s="2">
        <v>50</v>
      </c>
    </row>
    <row r="37" spans="2:27" x14ac:dyDescent="0.25">
      <c r="B37" s="73">
        <v>43113</v>
      </c>
      <c r="C37" s="41">
        <v>2</v>
      </c>
      <c r="D37" s="41">
        <v>10.46</v>
      </c>
      <c r="E37" s="42">
        <v>0.93</v>
      </c>
      <c r="F37" s="43">
        <v>23</v>
      </c>
      <c r="G37" s="26">
        <f t="shared" si="0"/>
        <v>11120.94</v>
      </c>
      <c r="H37" s="26">
        <f t="shared" si="1"/>
        <v>184.16276640000001</v>
      </c>
      <c r="I37" s="28">
        <f t="shared" si="2"/>
        <v>105.90153329499712</v>
      </c>
      <c r="J37" s="29">
        <v>17</v>
      </c>
      <c r="K37" s="31">
        <f t="shared" si="3"/>
        <v>0.39100000000000001</v>
      </c>
      <c r="L37" s="161">
        <f>SUM(H37:H38)</f>
        <v>226.60888320000001</v>
      </c>
      <c r="M37" s="163">
        <f>SUM(I37:I38)</f>
        <v>130.30988108108107</v>
      </c>
      <c r="N37" s="164">
        <f>SUM(K37:K38)</f>
        <v>0.57800000000000007</v>
      </c>
      <c r="O37" s="165"/>
      <c r="P37" s="165"/>
      <c r="Q37" s="190"/>
      <c r="V37" s="32">
        <v>420</v>
      </c>
      <c r="W37" s="2">
        <v>620</v>
      </c>
      <c r="X37" s="12">
        <f t="shared" si="4"/>
        <v>241.51811385853938</v>
      </c>
      <c r="Y37" s="12">
        <f t="shared" si="5"/>
        <v>356.5267395054629</v>
      </c>
      <c r="Z37" s="2">
        <v>30</v>
      </c>
      <c r="AA37" s="2">
        <v>50</v>
      </c>
    </row>
    <row r="38" spans="2:27" x14ac:dyDescent="0.25">
      <c r="B38" s="73">
        <v>43113</v>
      </c>
      <c r="C38" s="41">
        <v>3</v>
      </c>
      <c r="D38" s="41">
        <v>10.37</v>
      </c>
      <c r="E38" s="42">
        <v>0.28999999999999998</v>
      </c>
      <c r="F38" s="43">
        <v>17</v>
      </c>
      <c r="G38" s="26">
        <f t="shared" si="0"/>
        <v>3467.8199999999997</v>
      </c>
      <c r="H38" s="26">
        <f t="shared" si="1"/>
        <v>42.446116799999999</v>
      </c>
      <c r="I38" s="28">
        <f t="shared" si="2"/>
        <v>24.408347786083954</v>
      </c>
      <c r="J38" s="29">
        <v>11</v>
      </c>
      <c r="K38" s="31">
        <f t="shared" si="3"/>
        <v>0.187</v>
      </c>
      <c r="L38" s="162"/>
      <c r="M38" s="162"/>
      <c r="N38" s="162"/>
      <c r="O38" s="162"/>
      <c r="P38" s="162"/>
      <c r="Q38" s="191"/>
      <c r="V38" s="32">
        <v>420</v>
      </c>
      <c r="W38" s="2">
        <v>620</v>
      </c>
      <c r="X38" s="12">
        <f t="shared" si="4"/>
        <v>241.51811385853938</v>
      </c>
      <c r="Y38" s="12">
        <f t="shared" si="5"/>
        <v>356.5267395054629</v>
      </c>
      <c r="Z38" s="2">
        <v>30</v>
      </c>
      <c r="AA38" s="2">
        <v>50</v>
      </c>
    </row>
    <row r="39" spans="2:27" x14ac:dyDescent="0.25">
      <c r="B39" s="73">
        <v>43114</v>
      </c>
      <c r="C39" s="41"/>
      <c r="D39" s="41"/>
      <c r="E39" s="42"/>
      <c r="F39" s="43">
        <v>0</v>
      </c>
      <c r="G39" s="26">
        <f t="shared" si="0"/>
        <v>0</v>
      </c>
      <c r="H39" s="26">
        <f t="shared" si="1"/>
        <v>0</v>
      </c>
      <c r="I39" s="28">
        <f t="shared" si="2"/>
        <v>0</v>
      </c>
      <c r="J39" s="29">
        <v>0</v>
      </c>
      <c r="K39" s="31">
        <f t="shared" si="3"/>
        <v>0</v>
      </c>
      <c r="L39" s="44">
        <f>H39</f>
        <v>0</v>
      </c>
      <c r="M39" s="45">
        <f>I39</f>
        <v>0</v>
      </c>
      <c r="N39" s="46">
        <f>K39</f>
        <v>0</v>
      </c>
      <c r="O39" s="149">
        <f>SUM(L39:L42)/3</f>
        <v>54.069292799999999</v>
      </c>
      <c r="P39" s="156">
        <f>SUM(M39:M42)/3</f>
        <v>31.092175273145486</v>
      </c>
      <c r="Q39" s="157">
        <f>SUM(N39:N42)/3</f>
        <v>0.15466666666666667</v>
      </c>
      <c r="V39" s="32">
        <v>420</v>
      </c>
      <c r="W39" s="2">
        <v>620</v>
      </c>
      <c r="X39" s="12">
        <f t="shared" si="4"/>
        <v>241.51811385853938</v>
      </c>
      <c r="Y39" s="12">
        <f t="shared" si="5"/>
        <v>356.5267395054629</v>
      </c>
      <c r="Z39" s="2">
        <v>30</v>
      </c>
      <c r="AA39" s="2">
        <v>50</v>
      </c>
    </row>
    <row r="40" spans="2:27" x14ac:dyDescent="0.25">
      <c r="B40" s="73">
        <v>43115</v>
      </c>
      <c r="C40" s="41">
        <v>1</v>
      </c>
      <c r="D40" s="41">
        <v>10.4</v>
      </c>
      <c r="E40" s="42">
        <v>0.18</v>
      </c>
      <c r="F40" s="43">
        <v>20</v>
      </c>
      <c r="G40" s="26">
        <f t="shared" si="0"/>
        <v>2152.44</v>
      </c>
      <c r="H40" s="26">
        <f t="shared" si="1"/>
        <v>30.995135999999999</v>
      </c>
      <c r="I40" s="28">
        <f t="shared" si="2"/>
        <v>17.82353996549741</v>
      </c>
      <c r="J40" s="29">
        <v>7</v>
      </c>
      <c r="K40" s="31">
        <f t="shared" si="3"/>
        <v>0.14000000000000001</v>
      </c>
      <c r="L40" s="161">
        <f>SUM(H40:H41)</f>
        <v>130.1795712</v>
      </c>
      <c r="M40" s="163">
        <f>SUM(I40:I41)</f>
        <v>74.85886785508913</v>
      </c>
      <c r="N40" s="164">
        <f>SUM(K40:K41)</f>
        <v>0.39200000000000002</v>
      </c>
      <c r="O40" s="165"/>
      <c r="P40" s="165"/>
      <c r="Q40" s="190"/>
      <c r="V40" s="32">
        <v>420</v>
      </c>
      <c r="W40" s="2">
        <v>620</v>
      </c>
      <c r="X40" s="12">
        <f t="shared" si="4"/>
        <v>241.51811385853938</v>
      </c>
      <c r="Y40" s="12">
        <f t="shared" si="5"/>
        <v>356.5267395054629</v>
      </c>
      <c r="Z40" s="2">
        <v>30</v>
      </c>
      <c r="AA40" s="2">
        <v>50</v>
      </c>
    </row>
    <row r="41" spans="2:27" x14ac:dyDescent="0.25">
      <c r="B41" s="73">
        <v>43115</v>
      </c>
      <c r="C41" s="41">
        <v>2</v>
      </c>
      <c r="D41" s="41">
        <v>9.1</v>
      </c>
      <c r="E41" s="42">
        <v>0.32</v>
      </c>
      <c r="F41" s="43">
        <v>36</v>
      </c>
      <c r="G41" s="26">
        <f t="shared" si="0"/>
        <v>3826.56</v>
      </c>
      <c r="H41" s="26">
        <f t="shared" si="1"/>
        <v>99.184435199999996</v>
      </c>
      <c r="I41" s="28">
        <f t="shared" si="2"/>
        <v>57.035327889591713</v>
      </c>
      <c r="J41" s="29">
        <v>7</v>
      </c>
      <c r="K41" s="31">
        <f t="shared" si="3"/>
        <v>0.252</v>
      </c>
      <c r="L41" s="162"/>
      <c r="M41" s="162"/>
      <c r="N41" s="162"/>
      <c r="O41" s="165"/>
      <c r="P41" s="165"/>
      <c r="Q41" s="190"/>
      <c r="V41" s="32">
        <v>420</v>
      </c>
      <c r="W41" s="2">
        <v>620</v>
      </c>
      <c r="X41" s="12">
        <f t="shared" si="4"/>
        <v>241.51811385853938</v>
      </c>
      <c r="Y41" s="12">
        <f t="shared" si="5"/>
        <v>356.5267395054629</v>
      </c>
      <c r="Z41" s="2">
        <v>30</v>
      </c>
      <c r="AA41" s="2">
        <v>50</v>
      </c>
    </row>
    <row r="42" spans="2:27" x14ac:dyDescent="0.25">
      <c r="B42" s="73">
        <v>43116</v>
      </c>
      <c r="C42" s="41">
        <v>3</v>
      </c>
      <c r="D42" s="41">
        <v>9.9</v>
      </c>
      <c r="E42" s="42">
        <v>0.31</v>
      </c>
      <c r="F42" s="43">
        <v>12</v>
      </c>
      <c r="G42" s="26">
        <f t="shared" si="0"/>
        <v>3706.98</v>
      </c>
      <c r="H42" s="26">
        <f t="shared" si="1"/>
        <v>32.0283072</v>
      </c>
      <c r="I42" s="28">
        <f t="shared" si="2"/>
        <v>18.417657964347324</v>
      </c>
      <c r="J42" s="29">
        <v>6</v>
      </c>
      <c r="K42" s="31">
        <f t="shared" si="3"/>
        <v>7.1999999999999995E-2</v>
      </c>
      <c r="L42" s="44">
        <f>H42</f>
        <v>32.0283072</v>
      </c>
      <c r="M42" s="45">
        <f>I42</f>
        <v>18.417657964347324</v>
      </c>
      <c r="N42" s="46">
        <f>K42</f>
        <v>7.1999999999999995E-2</v>
      </c>
      <c r="O42" s="162"/>
      <c r="P42" s="162"/>
      <c r="Q42" s="191"/>
      <c r="V42" s="32">
        <v>420</v>
      </c>
      <c r="W42" s="2">
        <v>620</v>
      </c>
      <c r="X42" s="12">
        <f t="shared" si="4"/>
        <v>241.51811385853938</v>
      </c>
      <c r="Y42" s="12">
        <f t="shared" si="5"/>
        <v>356.5267395054629</v>
      </c>
      <c r="Z42" s="2">
        <v>30</v>
      </c>
      <c r="AA42" s="2">
        <v>50</v>
      </c>
    </row>
    <row r="43" spans="2:27" x14ac:dyDescent="0.25">
      <c r="B43" s="73">
        <v>43117</v>
      </c>
      <c r="C43" s="41">
        <v>1</v>
      </c>
      <c r="D43" s="41">
        <v>10.37</v>
      </c>
      <c r="E43" s="42">
        <v>0.18</v>
      </c>
      <c r="F43" s="43">
        <v>20</v>
      </c>
      <c r="G43" s="26">
        <f t="shared" si="0"/>
        <v>2152.44</v>
      </c>
      <c r="H43" s="26">
        <f t="shared" si="1"/>
        <v>30.995135999999999</v>
      </c>
      <c r="I43" s="28">
        <f t="shared" si="2"/>
        <v>17.82353996549741</v>
      </c>
      <c r="J43" s="29">
        <v>5</v>
      </c>
      <c r="K43" s="31">
        <f t="shared" si="3"/>
        <v>0.1</v>
      </c>
      <c r="L43" s="161">
        <f>SUM(H43:H44)</f>
        <v>71.288812800000002</v>
      </c>
      <c r="M43" s="163">
        <f>SUM(I43:I44)</f>
        <v>40.99414192064404</v>
      </c>
      <c r="N43" s="164">
        <f>SUM(K43:K44)</f>
        <v>0.23</v>
      </c>
      <c r="O43" s="149">
        <f>SUM(L43:L49)/3</f>
        <v>191.59585920000004</v>
      </c>
      <c r="P43" s="156">
        <f>SUM(M43:M49)/3</f>
        <v>110.17588223116734</v>
      </c>
      <c r="Q43" s="157">
        <f>SUM(N43:N49)/3</f>
        <v>0.49199999999999999</v>
      </c>
      <c r="V43" s="32">
        <v>420</v>
      </c>
      <c r="W43" s="2">
        <v>620</v>
      </c>
      <c r="X43" s="12">
        <f t="shared" si="4"/>
        <v>241.51811385853938</v>
      </c>
      <c r="Y43" s="12">
        <f t="shared" si="5"/>
        <v>356.5267395054629</v>
      </c>
      <c r="Z43" s="2">
        <v>30</v>
      </c>
      <c r="AA43" s="2">
        <v>50</v>
      </c>
    </row>
    <row r="44" spans="2:27" x14ac:dyDescent="0.25">
      <c r="B44" s="73">
        <v>43117</v>
      </c>
      <c r="C44" s="41">
        <v>2</v>
      </c>
      <c r="D44" s="41">
        <v>10.28</v>
      </c>
      <c r="E44" s="42">
        <v>0.18</v>
      </c>
      <c r="F44" s="43">
        <v>26</v>
      </c>
      <c r="G44" s="26">
        <f t="shared" si="0"/>
        <v>2152.44</v>
      </c>
      <c r="H44" s="26">
        <f t="shared" si="1"/>
        <v>40.2936768</v>
      </c>
      <c r="I44" s="28">
        <f t="shared" si="2"/>
        <v>23.170601955146633</v>
      </c>
      <c r="J44" s="29">
        <v>5</v>
      </c>
      <c r="K44" s="31">
        <f t="shared" si="3"/>
        <v>0.13</v>
      </c>
      <c r="L44" s="162"/>
      <c r="M44" s="162"/>
      <c r="N44" s="162"/>
      <c r="O44" s="165"/>
      <c r="P44" s="165"/>
      <c r="Q44" s="190"/>
      <c r="V44" s="32">
        <v>420</v>
      </c>
      <c r="W44" s="2">
        <v>620</v>
      </c>
      <c r="X44" s="12">
        <f t="shared" si="4"/>
        <v>241.51811385853938</v>
      </c>
      <c r="Y44" s="12">
        <f t="shared" si="5"/>
        <v>356.5267395054629</v>
      </c>
      <c r="Z44" s="2">
        <v>30</v>
      </c>
      <c r="AA44" s="2">
        <v>50</v>
      </c>
    </row>
    <row r="45" spans="2:27" x14ac:dyDescent="0.25">
      <c r="B45" s="73">
        <v>43118</v>
      </c>
      <c r="C45" s="41">
        <v>1</v>
      </c>
      <c r="D45" s="41">
        <v>10.039999999999999</v>
      </c>
      <c r="E45" s="42">
        <v>0.27</v>
      </c>
      <c r="F45" s="43">
        <v>20</v>
      </c>
      <c r="G45" s="26">
        <f t="shared" si="0"/>
        <v>3228.6600000000003</v>
      </c>
      <c r="H45" s="26">
        <f t="shared" si="1"/>
        <v>46.492703999999996</v>
      </c>
      <c r="I45" s="28">
        <f t="shared" si="2"/>
        <v>26.735309948246115</v>
      </c>
      <c r="J45" s="29">
        <v>9</v>
      </c>
      <c r="K45" s="31">
        <f t="shared" si="3"/>
        <v>0.18</v>
      </c>
      <c r="L45" s="161">
        <f>SUM(H45:H47)</f>
        <v>275.34012480000001</v>
      </c>
      <c r="M45" s="163">
        <f>SUM(I45:I47)</f>
        <v>158.33244669350199</v>
      </c>
      <c r="N45" s="164">
        <f>SUM(K45:K47)</f>
        <v>0.66</v>
      </c>
      <c r="O45" s="165"/>
      <c r="P45" s="165"/>
      <c r="Q45" s="190"/>
      <c r="V45" s="32">
        <v>420</v>
      </c>
      <c r="W45" s="2">
        <v>620</v>
      </c>
      <c r="X45" s="12">
        <f t="shared" si="4"/>
        <v>241.51811385853938</v>
      </c>
      <c r="Y45" s="12">
        <f t="shared" si="5"/>
        <v>356.5267395054629</v>
      </c>
      <c r="Z45" s="2">
        <v>30</v>
      </c>
      <c r="AA45" s="2">
        <v>50</v>
      </c>
    </row>
    <row r="46" spans="2:27" x14ac:dyDescent="0.25">
      <c r="B46" s="73">
        <v>43118</v>
      </c>
      <c r="C46" s="41">
        <v>2</v>
      </c>
      <c r="D46" s="41">
        <v>9.9700000000000006</v>
      </c>
      <c r="E46" s="42">
        <v>0.74</v>
      </c>
      <c r="F46" s="43">
        <v>15</v>
      </c>
      <c r="G46" s="26">
        <f t="shared" si="0"/>
        <v>8848.92</v>
      </c>
      <c r="H46" s="26">
        <f t="shared" si="1"/>
        <v>95.568336000000002</v>
      </c>
      <c r="I46" s="28">
        <f t="shared" si="2"/>
        <v>54.95591489361702</v>
      </c>
      <c r="J46" s="29">
        <v>14</v>
      </c>
      <c r="K46" s="31">
        <f t="shared" si="3"/>
        <v>0.21</v>
      </c>
      <c r="L46" s="165"/>
      <c r="M46" s="165"/>
      <c r="N46" s="165"/>
      <c r="O46" s="165"/>
      <c r="P46" s="165"/>
      <c r="Q46" s="190"/>
      <c r="V46" s="32">
        <v>420</v>
      </c>
      <c r="W46" s="2">
        <v>620</v>
      </c>
      <c r="X46" s="12">
        <f t="shared" si="4"/>
        <v>241.51811385853938</v>
      </c>
      <c r="Y46" s="12">
        <f t="shared" si="5"/>
        <v>356.5267395054629</v>
      </c>
      <c r="Z46" s="2">
        <v>30</v>
      </c>
      <c r="AA46" s="2">
        <v>50</v>
      </c>
    </row>
    <row r="47" spans="2:27" x14ac:dyDescent="0.25">
      <c r="B47" s="73">
        <v>43118</v>
      </c>
      <c r="C47" s="41">
        <v>3</v>
      </c>
      <c r="D47" s="41">
        <v>10.29</v>
      </c>
      <c r="E47" s="42">
        <v>0.86</v>
      </c>
      <c r="F47" s="43">
        <v>18</v>
      </c>
      <c r="G47" s="26">
        <f t="shared" si="0"/>
        <v>10283.879999999999</v>
      </c>
      <c r="H47" s="26">
        <f t="shared" si="1"/>
        <v>133.27908479999999</v>
      </c>
      <c r="I47" s="28">
        <f t="shared" si="2"/>
        <v>76.641221851638861</v>
      </c>
      <c r="J47" s="29">
        <v>15</v>
      </c>
      <c r="K47" s="31">
        <f t="shared" si="3"/>
        <v>0.27</v>
      </c>
      <c r="L47" s="165"/>
      <c r="M47" s="165"/>
      <c r="N47" s="165"/>
      <c r="O47" s="165"/>
      <c r="P47" s="165"/>
      <c r="Q47" s="190"/>
      <c r="V47" s="32">
        <v>420</v>
      </c>
      <c r="W47" s="2">
        <v>620</v>
      </c>
      <c r="X47" s="12">
        <f t="shared" si="4"/>
        <v>241.51811385853938</v>
      </c>
      <c r="Y47" s="12">
        <f t="shared" si="5"/>
        <v>356.5267395054629</v>
      </c>
      <c r="Z47" s="2">
        <v>30</v>
      </c>
      <c r="AA47" s="2">
        <v>50</v>
      </c>
    </row>
    <row r="48" spans="2:27" x14ac:dyDescent="0.25">
      <c r="B48" s="73">
        <v>43119</v>
      </c>
      <c r="C48" s="41">
        <v>1</v>
      </c>
      <c r="D48" s="41">
        <v>10.08</v>
      </c>
      <c r="E48" s="42">
        <v>0.73</v>
      </c>
      <c r="F48" s="43">
        <v>20</v>
      </c>
      <c r="G48" s="26">
        <f t="shared" si="0"/>
        <v>8729.34</v>
      </c>
      <c r="H48" s="26">
        <f t="shared" si="1"/>
        <v>125.70249599999998</v>
      </c>
      <c r="I48" s="28">
        <f t="shared" si="2"/>
        <v>72.284356526739487</v>
      </c>
      <c r="J48" s="29">
        <v>14</v>
      </c>
      <c r="K48" s="31">
        <f t="shared" si="3"/>
        <v>0.28000000000000003</v>
      </c>
      <c r="L48" s="161">
        <f>SUM(H48:H49)</f>
        <v>228.15863999999999</v>
      </c>
      <c r="M48" s="163">
        <f>SUM(I48:I49)</f>
        <v>131.20105807935593</v>
      </c>
      <c r="N48" s="164">
        <f>SUM(K48:K49)</f>
        <v>0.58600000000000008</v>
      </c>
      <c r="O48" s="165"/>
      <c r="P48" s="165"/>
      <c r="Q48" s="190"/>
      <c r="V48" s="32">
        <v>420</v>
      </c>
      <c r="W48" s="2">
        <v>620</v>
      </c>
      <c r="X48" s="12">
        <f t="shared" si="4"/>
        <v>241.51811385853938</v>
      </c>
      <c r="Y48" s="12">
        <f t="shared" si="5"/>
        <v>356.5267395054629</v>
      </c>
      <c r="Z48" s="2">
        <v>30</v>
      </c>
      <c r="AA48" s="2">
        <v>50</v>
      </c>
    </row>
    <row r="49" spans="2:27" x14ac:dyDescent="0.25">
      <c r="B49" s="73">
        <v>43119</v>
      </c>
      <c r="C49" s="41">
        <v>2</v>
      </c>
      <c r="D49" s="41">
        <v>10.45</v>
      </c>
      <c r="E49" s="42">
        <v>0.35</v>
      </c>
      <c r="F49" s="43">
        <v>34</v>
      </c>
      <c r="G49" s="26">
        <f t="shared" si="0"/>
        <v>4185.3</v>
      </c>
      <c r="H49" s="26">
        <f t="shared" si="1"/>
        <v>102.45614400000001</v>
      </c>
      <c r="I49" s="28">
        <f t="shared" si="2"/>
        <v>58.916701552616445</v>
      </c>
      <c r="J49" s="29">
        <v>9</v>
      </c>
      <c r="K49" s="31">
        <f t="shared" si="3"/>
        <v>0.30599999999999999</v>
      </c>
      <c r="L49" s="162"/>
      <c r="M49" s="162"/>
      <c r="N49" s="162"/>
      <c r="O49" s="162"/>
      <c r="P49" s="162"/>
      <c r="Q49" s="191"/>
      <c r="V49" s="32">
        <v>420</v>
      </c>
      <c r="W49" s="2">
        <v>620</v>
      </c>
      <c r="X49" s="12">
        <f t="shared" si="4"/>
        <v>241.51811385853938</v>
      </c>
      <c r="Y49" s="12">
        <f t="shared" si="5"/>
        <v>356.5267395054629</v>
      </c>
      <c r="Z49" s="2">
        <v>30</v>
      </c>
      <c r="AA49" s="2">
        <v>50</v>
      </c>
    </row>
    <row r="50" spans="2:27" x14ac:dyDescent="0.25">
      <c r="B50" s="73">
        <v>43120</v>
      </c>
      <c r="C50" s="41"/>
      <c r="D50" s="41"/>
      <c r="E50" s="42"/>
      <c r="F50" s="43">
        <v>0</v>
      </c>
      <c r="G50" s="26">
        <f t="shared" si="0"/>
        <v>0</v>
      </c>
      <c r="H50" s="26">
        <f t="shared" si="1"/>
        <v>0</v>
      </c>
      <c r="I50" s="28">
        <f t="shared" si="2"/>
        <v>0</v>
      </c>
      <c r="J50" s="29">
        <v>0</v>
      </c>
      <c r="K50" s="31">
        <f t="shared" si="3"/>
        <v>0</v>
      </c>
      <c r="L50" s="44">
        <f>H50</f>
        <v>0</v>
      </c>
      <c r="M50" s="45">
        <f>I50</f>
        <v>0</v>
      </c>
      <c r="N50" s="46">
        <f>K50</f>
        <v>0</v>
      </c>
      <c r="O50" s="149">
        <f>SUM(L50:L55)/3</f>
        <v>134.91493919999999</v>
      </c>
      <c r="P50" s="156">
        <f>SUM(M50:M55)/3</f>
        <v>77.581908683151227</v>
      </c>
      <c r="Q50" s="157">
        <f>SUM(N50:N55)/3</f>
        <v>0.37200000000000005</v>
      </c>
      <c r="V50" s="32">
        <v>420</v>
      </c>
      <c r="W50" s="2">
        <v>620</v>
      </c>
      <c r="X50" s="12">
        <f t="shared" si="4"/>
        <v>241.51811385853938</v>
      </c>
      <c r="Y50" s="12">
        <f t="shared" si="5"/>
        <v>356.5267395054629</v>
      </c>
      <c r="Z50" s="2">
        <v>30</v>
      </c>
      <c r="AA50" s="2">
        <v>50</v>
      </c>
    </row>
    <row r="51" spans="2:27" x14ac:dyDescent="0.25">
      <c r="B51" s="73">
        <v>43121</v>
      </c>
      <c r="C51" s="41">
        <v>3</v>
      </c>
      <c r="D51" s="41">
        <v>10.39</v>
      </c>
      <c r="E51" s="42">
        <v>0.56999999999999995</v>
      </c>
      <c r="F51" s="43">
        <v>37</v>
      </c>
      <c r="G51" s="26">
        <f t="shared" si="0"/>
        <v>6816.0599999999995</v>
      </c>
      <c r="H51" s="26">
        <f t="shared" si="1"/>
        <v>181.57983839999997</v>
      </c>
      <c r="I51" s="28">
        <f t="shared" si="2"/>
        <v>104.41623829787231</v>
      </c>
      <c r="J51" s="29">
        <v>12</v>
      </c>
      <c r="K51" s="31">
        <f t="shared" si="3"/>
        <v>0.44400000000000001</v>
      </c>
      <c r="L51" s="161">
        <f>SUM(H51:H52)</f>
        <v>225.14522399999998</v>
      </c>
      <c r="M51" s="163">
        <f>SUM(I51:I52)</f>
        <v>129.46821391604368</v>
      </c>
      <c r="N51" s="164">
        <f>SUM(K51:K52)</f>
        <v>0.57600000000000007</v>
      </c>
      <c r="O51" s="165"/>
      <c r="P51" s="165"/>
      <c r="Q51" s="190"/>
      <c r="V51" s="32">
        <v>420</v>
      </c>
      <c r="W51" s="2">
        <v>620</v>
      </c>
      <c r="X51" s="12">
        <f t="shared" si="4"/>
        <v>241.51811385853938</v>
      </c>
      <c r="Y51" s="12">
        <f t="shared" si="5"/>
        <v>356.5267395054629</v>
      </c>
      <c r="Z51" s="2">
        <v>30</v>
      </c>
      <c r="AA51" s="2">
        <v>50</v>
      </c>
    </row>
    <row r="52" spans="2:27" x14ac:dyDescent="0.25">
      <c r="B52" s="73">
        <v>43121</v>
      </c>
      <c r="C52" s="41">
        <v>3</v>
      </c>
      <c r="D52" s="41">
        <v>10.45</v>
      </c>
      <c r="E52" s="42">
        <v>0.23</v>
      </c>
      <c r="F52" s="43">
        <v>22</v>
      </c>
      <c r="G52" s="26">
        <f t="shared" si="0"/>
        <v>2750.34</v>
      </c>
      <c r="H52" s="26">
        <f t="shared" si="1"/>
        <v>43.565385599999999</v>
      </c>
      <c r="I52" s="28">
        <f t="shared" si="2"/>
        <v>25.051975618171362</v>
      </c>
      <c r="J52" s="29">
        <v>6</v>
      </c>
      <c r="K52" s="31">
        <f t="shared" si="3"/>
        <v>0.13200000000000001</v>
      </c>
      <c r="L52" s="162"/>
      <c r="M52" s="162"/>
      <c r="N52" s="162"/>
      <c r="O52" s="165"/>
      <c r="P52" s="165"/>
      <c r="Q52" s="190"/>
      <c r="V52" s="32">
        <v>420</v>
      </c>
      <c r="W52" s="2">
        <v>620</v>
      </c>
      <c r="X52" s="12">
        <f t="shared" si="4"/>
        <v>241.51811385853938</v>
      </c>
      <c r="Y52" s="12">
        <f t="shared" si="5"/>
        <v>356.5267395054629</v>
      </c>
      <c r="Z52" s="2">
        <v>30</v>
      </c>
      <c r="AA52" s="2">
        <v>50</v>
      </c>
    </row>
    <row r="53" spans="2:27" x14ac:dyDescent="0.25">
      <c r="B53" s="73">
        <v>43122</v>
      </c>
      <c r="C53" s="41">
        <v>1</v>
      </c>
      <c r="D53" s="41">
        <v>10.42</v>
      </c>
      <c r="E53" s="42">
        <v>0.49</v>
      </c>
      <c r="F53" s="43">
        <v>20</v>
      </c>
      <c r="G53" s="26">
        <f t="shared" si="0"/>
        <v>5859.42</v>
      </c>
      <c r="H53" s="26">
        <f t="shared" si="1"/>
        <v>84.375647999999984</v>
      </c>
      <c r="I53" s="28">
        <f t="shared" si="2"/>
        <v>48.519636572742947</v>
      </c>
      <c r="J53" s="29">
        <v>12</v>
      </c>
      <c r="K53" s="31">
        <f t="shared" si="3"/>
        <v>0.24</v>
      </c>
      <c r="L53" s="161">
        <f>SUM(H53:H55)</f>
        <v>179.59959359999999</v>
      </c>
      <c r="M53" s="163">
        <f>SUM(I53:I55)</f>
        <v>103.27751213341</v>
      </c>
      <c r="N53" s="164">
        <f>SUM(K53:K55)</f>
        <v>0.53999999999999992</v>
      </c>
      <c r="O53" s="165"/>
      <c r="P53" s="165"/>
      <c r="Q53" s="190"/>
      <c r="V53" s="32">
        <v>420</v>
      </c>
      <c r="W53" s="2">
        <v>620</v>
      </c>
      <c r="X53" s="12">
        <f t="shared" si="4"/>
        <v>241.51811385853938</v>
      </c>
      <c r="Y53" s="12">
        <f t="shared" si="5"/>
        <v>356.5267395054629</v>
      </c>
      <c r="Z53" s="2">
        <v>30</v>
      </c>
      <c r="AA53" s="2">
        <v>50</v>
      </c>
    </row>
    <row r="54" spans="2:27" x14ac:dyDescent="0.25">
      <c r="B54" s="73">
        <v>43122</v>
      </c>
      <c r="C54" s="41">
        <v>2</v>
      </c>
      <c r="D54" s="41">
        <v>10.44</v>
      </c>
      <c r="E54" s="42">
        <v>0.36</v>
      </c>
      <c r="F54" s="43">
        <v>21</v>
      </c>
      <c r="G54" s="26">
        <f t="shared" si="0"/>
        <v>4304.88</v>
      </c>
      <c r="H54" s="26">
        <f t="shared" si="1"/>
        <v>65.089785599999999</v>
      </c>
      <c r="I54" s="28">
        <f t="shared" si="2"/>
        <v>37.429433927544565</v>
      </c>
      <c r="J54" s="29">
        <v>10</v>
      </c>
      <c r="K54" s="31">
        <f t="shared" si="3"/>
        <v>0.21</v>
      </c>
      <c r="L54" s="165"/>
      <c r="M54" s="165"/>
      <c r="N54" s="165"/>
      <c r="O54" s="165"/>
      <c r="P54" s="165"/>
      <c r="Q54" s="190"/>
      <c r="V54" s="32">
        <v>420</v>
      </c>
      <c r="W54" s="2">
        <v>620</v>
      </c>
      <c r="X54" s="12">
        <f t="shared" si="4"/>
        <v>241.51811385853938</v>
      </c>
      <c r="Y54" s="12">
        <f t="shared" si="5"/>
        <v>356.5267395054629</v>
      </c>
      <c r="Z54" s="2">
        <v>30</v>
      </c>
      <c r="AA54" s="2">
        <v>50</v>
      </c>
    </row>
    <row r="55" spans="2:27" x14ac:dyDescent="0.25">
      <c r="B55" s="73">
        <v>43122</v>
      </c>
      <c r="C55" s="41">
        <v>3</v>
      </c>
      <c r="D55" s="41">
        <v>10.3</v>
      </c>
      <c r="E55" s="42">
        <v>0.35</v>
      </c>
      <c r="F55" s="43">
        <v>10</v>
      </c>
      <c r="G55" s="26">
        <f t="shared" si="0"/>
        <v>4185.3</v>
      </c>
      <c r="H55" s="26">
        <f t="shared" si="1"/>
        <v>30.134160000000001</v>
      </c>
      <c r="I55" s="28">
        <f t="shared" si="2"/>
        <v>17.328441633122484</v>
      </c>
      <c r="J55" s="29">
        <v>9</v>
      </c>
      <c r="K55" s="31">
        <f t="shared" si="3"/>
        <v>0.09</v>
      </c>
      <c r="L55" s="165"/>
      <c r="M55" s="165"/>
      <c r="N55" s="165"/>
      <c r="O55" s="162"/>
      <c r="P55" s="162"/>
      <c r="Q55" s="191"/>
      <c r="V55" s="32">
        <v>420</v>
      </c>
      <c r="W55" s="2">
        <v>620</v>
      </c>
      <c r="X55" s="12">
        <f t="shared" si="4"/>
        <v>241.51811385853938</v>
      </c>
      <c r="Y55" s="12">
        <f t="shared" si="5"/>
        <v>356.5267395054629</v>
      </c>
      <c r="Z55" s="2">
        <v>30</v>
      </c>
      <c r="AA55" s="2">
        <v>50</v>
      </c>
    </row>
    <row r="56" spans="2:27" x14ac:dyDescent="0.25">
      <c r="B56" s="73">
        <v>43123</v>
      </c>
      <c r="C56" s="41">
        <v>3</v>
      </c>
      <c r="D56" s="41">
        <v>10.02</v>
      </c>
      <c r="E56" s="42">
        <v>0.59</v>
      </c>
      <c r="F56" s="43">
        <v>16</v>
      </c>
      <c r="G56" s="26">
        <f t="shared" si="0"/>
        <v>7055.2199999999993</v>
      </c>
      <c r="H56" s="26">
        <f t="shared" si="1"/>
        <v>81.276134399999989</v>
      </c>
      <c r="I56" s="28">
        <f t="shared" si="2"/>
        <v>46.737282576193209</v>
      </c>
      <c r="J56" s="29">
        <v>12</v>
      </c>
      <c r="K56" s="31">
        <f t="shared" si="3"/>
        <v>0.192</v>
      </c>
      <c r="L56" s="161">
        <f>SUM(H56:H57)</f>
        <v>172.53959040000001</v>
      </c>
      <c r="M56" s="163">
        <f>SUM(I56:I57)</f>
        <v>99.217705807935587</v>
      </c>
      <c r="N56" s="164">
        <f>SUM(K56:K57)</f>
        <v>0.432</v>
      </c>
      <c r="O56" s="149">
        <f>SUM(L56:L65)/3</f>
        <v>262.22459039999995</v>
      </c>
      <c r="P56" s="156">
        <f>SUM(M56:M65)/3</f>
        <v>150.79044876365728</v>
      </c>
      <c r="Q56" s="157">
        <f>SUM(N56:N65)/3</f>
        <v>0.69333333333333336</v>
      </c>
      <c r="V56" s="32">
        <v>420</v>
      </c>
      <c r="W56" s="2">
        <v>620</v>
      </c>
      <c r="X56" s="12">
        <f t="shared" si="4"/>
        <v>241.51811385853938</v>
      </c>
      <c r="Y56" s="12">
        <f t="shared" si="5"/>
        <v>356.5267395054629</v>
      </c>
      <c r="Z56" s="2">
        <v>30</v>
      </c>
      <c r="AA56" s="2">
        <v>50</v>
      </c>
    </row>
    <row r="57" spans="2:27" x14ac:dyDescent="0.25">
      <c r="B57" s="73">
        <v>43123</v>
      </c>
      <c r="C57" s="41">
        <v>3</v>
      </c>
      <c r="D57" s="41">
        <v>10.3</v>
      </c>
      <c r="E57" s="42">
        <v>0.53</v>
      </c>
      <c r="F57" s="43">
        <v>20</v>
      </c>
      <c r="G57" s="26">
        <f t="shared" si="0"/>
        <v>6337.7400000000007</v>
      </c>
      <c r="H57" s="26">
        <f t="shared" si="1"/>
        <v>91.263456000000005</v>
      </c>
      <c r="I57" s="28">
        <f t="shared" si="2"/>
        <v>52.480423231742378</v>
      </c>
      <c r="J57" s="29">
        <v>12</v>
      </c>
      <c r="K57" s="31">
        <f t="shared" si="3"/>
        <v>0.24</v>
      </c>
      <c r="L57" s="162"/>
      <c r="M57" s="162"/>
      <c r="N57" s="162"/>
      <c r="O57" s="165"/>
      <c r="P57" s="165"/>
      <c r="Q57" s="190"/>
      <c r="V57" s="32">
        <v>420</v>
      </c>
      <c r="W57" s="2">
        <v>620</v>
      </c>
      <c r="X57" s="12">
        <f t="shared" si="4"/>
        <v>241.51811385853938</v>
      </c>
      <c r="Y57" s="12">
        <f t="shared" si="5"/>
        <v>356.5267395054629</v>
      </c>
      <c r="Z57" s="2">
        <v>30</v>
      </c>
      <c r="AA57" s="2">
        <v>50</v>
      </c>
    </row>
    <row r="58" spans="2:27" x14ac:dyDescent="0.25">
      <c r="B58" s="73">
        <v>43124</v>
      </c>
      <c r="C58" s="41">
        <v>1</v>
      </c>
      <c r="D58" s="41">
        <v>10.31</v>
      </c>
      <c r="E58" s="42">
        <v>0.69</v>
      </c>
      <c r="F58" s="43">
        <v>20</v>
      </c>
      <c r="G58" s="26">
        <f t="shared" si="0"/>
        <v>8251.0199999999986</v>
      </c>
      <c r="H58" s="26">
        <f t="shared" si="1"/>
        <v>118.81468799999998</v>
      </c>
      <c r="I58" s="28">
        <f t="shared" si="2"/>
        <v>68.323569867740062</v>
      </c>
      <c r="J58" s="29">
        <v>13</v>
      </c>
      <c r="K58" s="31">
        <f t="shared" si="3"/>
        <v>0.26</v>
      </c>
      <c r="L58" s="161">
        <f>SUM(H58:H61)</f>
        <v>320.5413648</v>
      </c>
      <c r="M58" s="163">
        <f>SUM(I58:I61)</f>
        <v>184.32510914318573</v>
      </c>
      <c r="N58" s="164">
        <f>SUM(K58:K61)</f>
        <v>0.84799999999999998</v>
      </c>
      <c r="O58" s="165"/>
      <c r="P58" s="165"/>
      <c r="Q58" s="190"/>
      <c r="V58" s="32">
        <v>420</v>
      </c>
      <c r="W58" s="2">
        <v>620</v>
      </c>
      <c r="X58" s="12">
        <f t="shared" si="4"/>
        <v>241.51811385853938</v>
      </c>
      <c r="Y58" s="12">
        <f t="shared" si="5"/>
        <v>356.5267395054629</v>
      </c>
      <c r="Z58" s="2">
        <v>30</v>
      </c>
      <c r="AA58" s="2">
        <v>50</v>
      </c>
    </row>
    <row r="59" spans="2:27" x14ac:dyDescent="0.25">
      <c r="B59" s="73">
        <v>43124</v>
      </c>
      <c r="C59" s="41">
        <v>2</v>
      </c>
      <c r="D59" s="41">
        <v>10.28</v>
      </c>
      <c r="E59" s="42">
        <v>0.4</v>
      </c>
      <c r="F59" s="43">
        <v>20</v>
      </c>
      <c r="G59" s="26">
        <f t="shared" si="0"/>
        <v>4783.2</v>
      </c>
      <c r="H59" s="26">
        <f t="shared" si="1"/>
        <v>68.878079999999997</v>
      </c>
      <c r="I59" s="28">
        <f t="shared" si="2"/>
        <v>39.607866589994245</v>
      </c>
      <c r="J59" s="29">
        <v>10</v>
      </c>
      <c r="K59" s="31">
        <f t="shared" si="3"/>
        <v>0.2</v>
      </c>
      <c r="L59" s="165"/>
      <c r="M59" s="165"/>
      <c r="N59" s="165"/>
      <c r="O59" s="165"/>
      <c r="P59" s="165"/>
      <c r="Q59" s="190"/>
      <c r="V59" s="32">
        <v>420</v>
      </c>
      <c r="W59" s="2">
        <v>620</v>
      </c>
      <c r="X59" s="12">
        <f t="shared" si="4"/>
        <v>241.51811385853938</v>
      </c>
      <c r="Y59" s="12">
        <f t="shared" si="5"/>
        <v>356.5267395054629</v>
      </c>
      <c r="Z59" s="2">
        <v>30</v>
      </c>
      <c r="AA59" s="2">
        <v>50</v>
      </c>
    </row>
    <row r="60" spans="2:27" x14ac:dyDescent="0.25">
      <c r="B60" s="73">
        <v>43124</v>
      </c>
      <c r="C60" s="41">
        <v>3</v>
      </c>
      <c r="D60" s="41">
        <v>9.9499999999999993</v>
      </c>
      <c r="E60" s="42">
        <v>0.33</v>
      </c>
      <c r="F60" s="43">
        <v>31</v>
      </c>
      <c r="G60" s="26">
        <f t="shared" si="0"/>
        <v>3946.1400000000003</v>
      </c>
      <c r="H60" s="26">
        <f t="shared" si="1"/>
        <v>88.077844800000008</v>
      </c>
      <c r="I60" s="28">
        <f t="shared" si="2"/>
        <v>50.648559401955147</v>
      </c>
      <c r="J60" s="29">
        <v>8</v>
      </c>
      <c r="K60" s="31">
        <f t="shared" si="3"/>
        <v>0.248</v>
      </c>
      <c r="L60" s="165"/>
      <c r="M60" s="165"/>
      <c r="N60" s="165"/>
      <c r="O60" s="165"/>
      <c r="P60" s="165"/>
      <c r="Q60" s="190"/>
      <c r="V60" s="32">
        <v>420</v>
      </c>
      <c r="W60" s="2">
        <v>620</v>
      </c>
      <c r="X60" s="12">
        <f t="shared" si="4"/>
        <v>241.51811385853938</v>
      </c>
      <c r="Y60" s="12">
        <f t="shared" si="5"/>
        <v>356.5267395054629</v>
      </c>
      <c r="Z60" s="2">
        <v>30</v>
      </c>
      <c r="AA60" s="2">
        <v>50</v>
      </c>
    </row>
    <row r="61" spans="2:27" x14ac:dyDescent="0.25">
      <c r="B61" s="73">
        <v>43124</v>
      </c>
      <c r="C61" s="41">
        <v>1</v>
      </c>
      <c r="D61" s="41">
        <v>10.36</v>
      </c>
      <c r="E61" s="42">
        <v>0.26</v>
      </c>
      <c r="F61" s="43">
        <v>20</v>
      </c>
      <c r="G61" s="26">
        <f t="shared" si="0"/>
        <v>3109.08</v>
      </c>
      <c r="H61" s="26">
        <f t="shared" si="1"/>
        <v>44.770751999999995</v>
      </c>
      <c r="I61" s="28">
        <f t="shared" si="2"/>
        <v>25.745113283496259</v>
      </c>
      <c r="J61" s="29">
        <v>7</v>
      </c>
      <c r="K61" s="31">
        <f t="shared" si="3"/>
        <v>0.14000000000000001</v>
      </c>
      <c r="L61" s="162"/>
      <c r="M61" s="162"/>
      <c r="N61" s="162"/>
      <c r="O61" s="165"/>
      <c r="P61" s="165"/>
      <c r="Q61" s="190"/>
      <c r="V61" s="32">
        <v>420</v>
      </c>
      <c r="W61" s="2">
        <v>620</v>
      </c>
      <c r="X61" s="12">
        <f t="shared" si="4"/>
        <v>241.51811385853938</v>
      </c>
      <c r="Y61" s="12">
        <f t="shared" si="5"/>
        <v>356.5267395054629</v>
      </c>
      <c r="Z61" s="2">
        <v>30</v>
      </c>
      <c r="AA61" s="2">
        <v>50</v>
      </c>
    </row>
    <row r="62" spans="2:27" x14ac:dyDescent="0.25">
      <c r="B62" s="73">
        <v>43125</v>
      </c>
      <c r="C62" s="41">
        <v>2</v>
      </c>
      <c r="D62" s="41">
        <v>10.17</v>
      </c>
      <c r="E62" s="42">
        <v>0.37</v>
      </c>
      <c r="F62" s="43">
        <v>30</v>
      </c>
      <c r="G62" s="26">
        <f t="shared" si="0"/>
        <v>4424.46</v>
      </c>
      <c r="H62" s="26">
        <f t="shared" si="1"/>
        <v>95.568336000000002</v>
      </c>
      <c r="I62" s="28">
        <f t="shared" si="2"/>
        <v>54.95591489361702</v>
      </c>
      <c r="J62" s="29">
        <v>8</v>
      </c>
      <c r="K62" s="31">
        <f t="shared" si="3"/>
        <v>0.24</v>
      </c>
      <c r="L62" s="161">
        <f>SUM(H62:H65)</f>
        <v>293.59281599999997</v>
      </c>
      <c r="M62" s="163">
        <f>SUM(I62:I65)</f>
        <v>168.82853133985049</v>
      </c>
      <c r="N62" s="164">
        <f>SUM(K62:K65)</f>
        <v>0.8</v>
      </c>
      <c r="O62" s="165"/>
      <c r="P62" s="165"/>
      <c r="Q62" s="190"/>
      <c r="V62" s="32">
        <v>420</v>
      </c>
      <c r="W62" s="2">
        <v>620</v>
      </c>
      <c r="X62" s="12">
        <f t="shared" si="4"/>
        <v>241.51811385853938</v>
      </c>
      <c r="Y62" s="12">
        <f t="shared" si="5"/>
        <v>356.5267395054629</v>
      </c>
      <c r="Z62" s="2">
        <v>30</v>
      </c>
      <c r="AA62" s="2">
        <v>50</v>
      </c>
    </row>
    <row r="63" spans="2:27" x14ac:dyDescent="0.25">
      <c r="B63" s="73">
        <v>43125</v>
      </c>
      <c r="C63" s="41">
        <v>3</v>
      </c>
      <c r="D63" s="41">
        <v>9.77</v>
      </c>
      <c r="E63" s="42">
        <v>0.16</v>
      </c>
      <c r="F63" s="43">
        <v>20</v>
      </c>
      <c r="G63" s="26">
        <f t="shared" si="0"/>
        <v>1913.28</v>
      </c>
      <c r="H63" s="26">
        <f t="shared" si="1"/>
        <v>27.551231999999999</v>
      </c>
      <c r="I63" s="28">
        <f t="shared" si="2"/>
        <v>15.843146635997698</v>
      </c>
      <c r="J63" s="29">
        <v>5</v>
      </c>
      <c r="K63" s="31">
        <f t="shared" si="3"/>
        <v>0.1</v>
      </c>
      <c r="L63" s="165"/>
      <c r="M63" s="165"/>
      <c r="N63" s="165"/>
      <c r="O63" s="165"/>
      <c r="P63" s="165"/>
      <c r="Q63" s="190"/>
      <c r="V63" s="32">
        <v>420</v>
      </c>
      <c r="W63" s="2">
        <v>620</v>
      </c>
      <c r="X63" s="12">
        <f t="shared" si="4"/>
        <v>241.51811385853938</v>
      </c>
      <c r="Y63" s="12">
        <f t="shared" si="5"/>
        <v>356.5267395054629</v>
      </c>
      <c r="Z63" s="2">
        <v>30</v>
      </c>
      <c r="AA63" s="2">
        <v>50</v>
      </c>
    </row>
    <row r="64" spans="2:27" x14ac:dyDescent="0.25">
      <c r="B64" s="73">
        <v>43125</v>
      </c>
      <c r="C64" s="41">
        <v>2</v>
      </c>
      <c r="D64" s="41">
        <v>10.46</v>
      </c>
      <c r="E64" s="42">
        <v>0.62</v>
      </c>
      <c r="F64" s="43">
        <v>20</v>
      </c>
      <c r="G64" s="26">
        <f t="shared" si="0"/>
        <v>7413.96</v>
      </c>
      <c r="H64" s="26">
        <f t="shared" si="1"/>
        <v>106.76102399999999</v>
      </c>
      <c r="I64" s="28">
        <f t="shared" si="2"/>
        <v>61.39219321449108</v>
      </c>
      <c r="J64" s="29">
        <v>13</v>
      </c>
      <c r="K64" s="31">
        <f t="shared" si="3"/>
        <v>0.26</v>
      </c>
      <c r="L64" s="165"/>
      <c r="M64" s="165"/>
      <c r="N64" s="165"/>
      <c r="O64" s="165"/>
      <c r="P64" s="165"/>
      <c r="Q64" s="190"/>
      <c r="V64" s="32">
        <v>420</v>
      </c>
      <c r="W64" s="2">
        <v>620</v>
      </c>
      <c r="X64" s="12">
        <f t="shared" si="4"/>
        <v>241.51811385853938</v>
      </c>
      <c r="Y64" s="12">
        <f t="shared" si="5"/>
        <v>356.5267395054629</v>
      </c>
      <c r="Z64" s="2">
        <v>30</v>
      </c>
      <c r="AA64" s="2">
        <v>50</v>
      </c>
    </row>
    <row r="65" spans="2:27" x14ac:dyDescent="0.25">
      <c r="B65" s="73">
        <v>43125</v>
      </c>
      <c r="C65" s="41">
        <v>1</v>
      </c>
      <c r="D65" s="41">
        <v>10.08</v>
      </c>
      <c r="E65" s="42">
        <v>0.37</v>
      </c>
      <c r="F65" s="43">
        <v>20</v>
      </c>
      <c r="G65" s="26">
        <f t="shared" si="0"/>
        <v>4424.46</v>
      </c>
      <c r="H65" s="26">
        <f t="shared" si="1"/>
        <v>63.712223999999992</v>
      </c>
      <c r="I65" s="28">
        <f t="shared" si="2"/>
        <v>36.637276595744673</v>
      </c>
      <c r="J65" s="29">
        <v>10</v>
      </c>
      <c r="K65" s="31">
        <f t="shared" si="3"/>
        <v>0.2</v>
      </c>
      <c r="L65" s="162"/>
      <c r="M65" s="162"/>
      <c r="N65" s="162"/>
      <c r="O65" s="162"/>
      <c r="P65" s="162"/>
      <c r="Q65" s="191"/>
      <c r="V65" s="32">
        <v>420</v>
      </c>
      <c r="W65" s="2">
        <v>620</v>
      </c>
      <c r="X65" s="12">
        <f t="shared" si="4"/>
        <v>241.51811385853938</v>
      </c>
      <c r="Y65" s="12">
        <f t="shared" si="5"/>
        <v>356.5267395054629</v>
      </c>
      <c r="Z65" s="2">
        <v>30</v>
      </c>
      <c r="AA65" s="2">
        <v>50</v>
      </c>
    </row>
    <row r="66" spans="2:27" x14ac:dyDescent="0.25">
      <c r="B66" s="73">
        <v>43126</v>
      </c>
      <c r="C66" s="41">
        <v>2</v>
      </c>
      <c r="D66" s="41">
        <v>10.4</v>
      </c>
      <c r="E66" s="42">
        <v>0.36</v>
      </c>
      <c r="F66" s="43">
        <v>31</v>
      </c>
      <c r="G66" s="26">
        <f t="shared" si="0"/>
        <v>4304.88</v>
      </c>
      <c r="H66" s="26">
        <f t="shared" si="1"/>
        <v>96.084921600000001</v>
      </c>
      <c r="I66" s="28">
        <f t="shared" si="2"/>
        <v>55.252973893041975</v>
      </c>
      <c r="J66" s="29">
        <v>9</v>
      </c>
      <c r="K66" s="31">
        <f t="shared" si="3"/>
        <v>0.27900000000000003</v>
      </c>
      <c r="L66" s="161">
        <f>SUM(H66:H69)</f>
        <v>282.48622560000001</v>
      </c>
      <c r="M66" s="163">
        <f>SUM(I66:I69)</f>
        <v>162.44176285221391</v>
      </c>
      <c r="N66" s="164">
        <f>SUM(K66:K69)</f>
        <v>0.80700000000000005</v>
      </c>
      <c r="O66" s="149">
        <f>SUM(L66:L72)/3</f>
        <v>193.4900064</v>
      </c>
      <c r="P66" s="156">
        <f>SUM(M66:M72)/3</f>
        <v>111.26509856239217</v>
      </c>
      <c r="Q66" s="157">
        <f>SUM(N66:N72)/3</f>
        <v>0.53700000000000003</v>
      </c>
      <c r="V66" s="32">
        <v>420</v>
      </c>
      <c r="W66" s="2">
        <v>620</v>
      </c>
      <c r="X66" s="12">
        <f t="shared" si="4"/>
        <v>241.51811385853938</v>
      </c>
      <c r="Y66" s="12">
        <f t="shared" si="5"/>
        <v>356.5267395054629</v>
      </c>
      <c r="Z66" s="2">
        <v>30</v>
      </c>
      <c r="AA66" s="2">
        <v>50</v>
      </c>
    </row>
    <row r="67" spans="2:27" x14ac:dyDescent="0.25">
      <c r="B67" s="73">
        <v>43126</v>
      </c>
      <c r="C67" s="41">
        <v>1</v>
      </c>
      <c r="D67" s="41">
        <v>9.6999999999999993</v>
      </c>
      <c r="E67" s="42">
        <v>0.49</v>
      </c>
      <c r="F67" s="43">
        <v>18</v>
      </c>
      <c r="G67" s="26">
        <f t="shared" si="0"/>
        <v>5859.42</v>
      </c>
      <c r="H67" s="26">
        <f t="shared" si="1"/>
        <v>75.938083199999994</v>
      </c>
      <c r="I67" s="28">
        <f t="shared" si="2"/>
        <v>43.667672915468657</v>
      </c>
      <c r="J67" s="29">
        <v>11</v>
      </c>
      <c r="K67" s="31">
        <f t="shared" si="3"/>
        <v>0.19800000000000001</v>
      </c>
      <c r="L67" s="165"/>
      <c r="M67" s="165"/>
      <c r="N67" s="165"/>
      <c r="O67" s="165"/>
      <c r="P67" s="165"/>
      <c r="Q67" s="190"/>
      <c r="V67" s="32">
        <v>420</v>
      </c>
      <c r="W67" s="2">
        <v>620</v>
      </c>
      <c r="X67" s="12">
        <f t="shared" si="4"/>
        <v>241.51811385853938</v>
      </c>
      <c r="Y67" s="12">
        <f t="shared" si="5"/>
        <v>356.5267395054629</v>
      </c>
      <c r="Z67" s="2">
        <v>30</v>
      </c>
      <c r="AA67" s="2">
        <v>50</v>
      </c>
    </row>
    <row r="68" spans="2:27" x14ac:dyDescent="0.25">
      <c r="B68" s="73">
        <v>43126</v>
      </c>
      <c r="C68" s="41">
        <v>3</v>
      </c>
      <c r="D68" s="41">
        <v>10.1</v>
      </c>
      <c r="E68" s="42">
        <v>0.39</v>
      </c>
      <c r="F68" s="43">
        <v>17</v>
      </c>
      <c r="G68" s="26">
        <f t="shared" si="0"/>
        <v>4663.62</v>
      </c>
      <c r="H68" s="26">
        <f t="shared" si="1"/>
        <v>57.082708799999992</v>
      </c>
      <c r="I68" s="28">
        <f t="shared" si="2"/>
        <v>32.82501943645773</v>
      </c>
      <c r="J68" s="29">
        <v>10</v>
      </c>
      <c r="K68" s="31">
        <f t="shared" si="3"/>
        <v>0.17</v>
      </c>
      <c r="L68" s="165"/>
      <c r="M68" s="165"/>
      <c r="N68" s="165"/>
      <c r="O68" s="165"/>
      <c r="P68" s="165"/>
      <c r="Q68" s="190"/>
      <c r="V68" s="32">
        <v>420</v>
      </c>
      <c r="W68" s="2">
        <v>620</v>
      </c>
      <c r="X68" s="12">
        <f t="shared" si="4"/>
        <v>241.51811385853938</v>
      </c>
      <c r="Y68" s="12">
        <f t="shared" si="5"/>
        <v>356.5267395054629</v>
      </c>
      <c r="Z68" s="2">
        <v>30</v>
      </c>
      <c r="AA68" s="2">
        <v>50</v>
      </c>
    </row>
    <row r="69" spans="2:27" x14ac:dyDescent="0.25">
      <c r="B69" s="62">
        <v>43126</v>
      </c>
      <c r="C69" s="41">
        <v>1</v>
      </c>
      <c r="D69" s="41">
        <v>10.45</v>
      </c>
      <c r="E69" s="59">
        <v>0.31</v>
      </c>
      <c r="F69" s="43">
        <v>20</v>
      </c>
      <c r="G69" s="26">
        <f t="shared" si="0"/>
        <v>3706.98</v>
      </c>
      <c r="H69" s="26">
        <f t="shared" si="1"/>
        <v>53.380511999999996</v>
      </c>
      <c r="I69" s="28">
        <f t="shared" si="2"/>
        <v>30.69609660724554</v>
      </c>
      <c r="J69" s="29">
        <v>8</v>
      </c>
      <c r="K69" s="31">
        <f t="shared" si="3"/>
        <v>0.16</v>
      </c>
      <c r="L69" s="162"/>
      <c r="M69" s="162"/>
      <c r="N69" s="162"/>
      <c r="O69" s="165"/>
      <c r="P69" s="165"/>
      <c r="Q69" s="190"/>
      <c r="V69" s="32">
        <v>420</v>
      </c>
      <c r="W69" s="2">
        <v>620</v>
      </c>
      <c r="X69" s="12">
        <f t="shared" si="4"/>
        <v>241.51811385853938</v>
      </c>
      <c r="Y69" s="12">
        <f t="shared" si="5"/>
        <v>356.5267395054629</v>
      </c>
      <c r="Z69" s="2">
        <v>30</v>
      </c>
      <c r="AA69" s="2">
        <v>50</v>
      </c>
    </row>
    <row r="70" spans="2:27" x14ac:dyDescent="0.25">
      <c r="B70" s="62">
        <v>43127</v>
      </c>
      <c r="C70" s="41">
        <v>2</v>
      </c>
      <c r="D70" s="41">
        <v>9.82</v>
      </c>
      <c r="E70" s="59">
        <v>0.39</v>
      </c>
      <c r="F70" s="43">
        <v>32</v>
      </c>
      <c r="G70" s="26">
        <f>E70*$M$1</f>
        <v>4663.62</v>
      </c>
      <c r="H70" s="26">
        <f>F70*G70/1000*$O$2</f>
        <v>107.4498048</v>
      </c>
      <c r="I70" s="28">
        <f>H70/$M$2</f>
        <v>61.788271880391022</v>
      </c>
      <c r="J70" s="29">
        <v>9</v>
      </c>
      <c r="K70" s="31">
        <f>J70*F70/1000</f>
        <v>0.28799999999999998</v>
      </c>
      <c r="L70" s="44">
        <f>H70</f>
        <v>107.4498048</v>
      </c>
      <c r="M70" s="45">
        <f>I70</f>
        <v>61.788271880391022</v>
      </c>
      <c r="N70" s="46">
        <f>K70</f>
        <v>0.28799999999999998</v>
      </c>
      <c r="O70" s="165"/>
      <c r="P70" s="165"/>
      <c r="Q70" s="190"/>
      <c r="V70" s="32">
        <v>420</v>
      </c>
      <c r="W70" s="2">
        <v>620</v>
      </c>
      <c r="X70" s="12">
        <f t="shared" ref="X70:Y72" si="6">V70/$M$2</f>
        <v>241.51811385853938</v>
      </c>
      <c r="Y70" s="12">
        <f t="shared" si="6"/>
        <v>356.5267395054629</v>
      </c>
      <c r="Z70" s="2">
        <v>30</v>
      </c>
      <c r="AA70" s="2">
        <v>50</v>
      </c>
    </row>
    <row r="71" spans="2:27" x14ac:dyDescent="0.25">
      <c r="B71" s="62">
        <v>43128</v>
      </c>
      <c r="C71" s="70">
        <v>2</v>
      </c>
      <c r="D71" s="70">
        <v>10.01</v>
      </c>
      <c r="E71" s="59">
        <v>0.52</v>
      </c>
      <c r="F71" s="70">
        <v>20</v>
      </c>
      <c r="G71" s="26">
        <f>E71*$M$1</f>
        <v>6218.16</v>
      </c>
      <c r="H71" s="26">
        <f>F71*G71/1000*$O$2</f>
        <v>89.541503999999989</v>
      </c>
      <c r="I71" s="28">
        <f>H71/$M$2</f>
        <v>51.490226566992519</v>
      </c>
      <c r="J71" s="29">
        <v>12</v>
      </c>
      <c r="K71" s="31">
        <f>J71*F71/1000</f>
        <v>0.24</v>
      </c>
      <c r="L71" s="161">
        <f>SUM(H71:H72)</f>
        <v>190.53398879999997</v>
      </c>
      <c r="M71" s="163">
        <f>SUM(I71:I72)</f>
        <v>109.56526095457158</v>
      </c>
      <c r="N71" s="164">
        <f>SUM(K71:K72)</f>
        <v>0.51600000000000001</v>
      </c>
      <c r="O71" s="165"/>
      <c r="P71" s="165"/>
      <c r="Q71" s="190"/>
      <c r="V71" s="32">
        <v>420</v>
      </c>
      <c r="W71" s="2">
        <v>620</v>
      </c>
      <c r="X71" s="12">
        <f t="shared" si="6"/>
        <v>241.51811385853938</v>
      </c>
      <c r="Y71" s="12">
        <f t="shared" si="6"/>
        <v>356.5267395054629</v>
      </c>
      <c r="Z71" s="2">
        <v>30</v>
      </c>
      <c r="AA71" s="2">
        <v>50</v>
      </c>
    </row>
    <row r="72" spans="2:27" x14ac:dyDescent="0.25">
      <c r="B72" s="62">
        <v>43128</v>
      </c>
      <c r="C72" s="70">
        <v>3</v>
      </c>
      <c r="D72" s="70">
        <v>10</v>
      </c>
      <c r="E72" s="59">
        <v>0.51</v>
      </c>
      <c r="F72" s="70">
        <v>23</v>
      </c>
      <c r="G72" s="60">
        <f>E72*$M$1</f>
        <v>6098.58</v>
      </c>
      <c r="H72" s="60">
        <f>F72*G72/1000*$O$2</f>
        <v>100.99248479999999</v>
      </c>
      <c r="I72" s="68">
        <f>H72/$M$2</f>
        <v>58.075034387579059</v>
      </c>
      <c r="J72" s="69">
        <v>12</v>
      </c>
      <c r="K72" s="61">
        <f>J72*F72/1000</f>
        <v>0.27600000000000002</v>
      </c>
      <c r="L72" s="162"/>
      <c r="M72" s="162"/>
      <c r="N72" s="162"/>
      <c r="O72" s="162"/>
      <c r="P72" s="162"/>
      <c r="Q72" s="191"/>
      <c r="V72" s="32">
        <v>420</v>
      </c>
      <c r="W72" s="2">
        <v>620</v>
      </c>
      <c r="X72" s="12">
        <f t="shared" si="6"/>
        <v>241.51811385853938</v>
      </c>
      <c r="Y72" s="12">
        <f t="shared" si="6"/>
        <v>356.5267395054629</v>
      </c>
      <c r="Z72" s="2">
        <v>30</v>
      </c>
      <c r="AA72" s="2">
        <v>50</v>
      </c>
    </row>
    <row r="73" spans="2:27" x14ac:dyDescent="0.25">
      <c r="B73" s="62">
        <v>43129</v>
      </c>
      <c r="C73" s="70"/>
      <c r="D73" s="70"/>
      <c r="E73" s="59"/>
      <c r="F73" s="70">
        <v>0</v>
      </c>
      <c r="G73" s="60">
        <f t="shared" ref="G73:G76" si="7">E73*$M$1</f>
        <v>0</v>
      </c>
      <c r="H73" s="60">
        <f t="shared" ref="H73:H76" si="8">F73*G73/1000*$O$2</f>
        <v>0</v>
      </c>
      <c r="I73" s="68">
        <f t="shared" ref="I73:I76" si="9">H73/$M$2</f>
        <v>0</v>
      </c>
      <c r="J73" s="69">
        <v>0</v>
      </c>
      <c r="K73" s="61">
        <f t="shared" ref="K73:K76" si="10">J73*F73/1000</f>
        <v>0</v>
      </c>
      <c r="L73" s="44">
        <f>H73</f>
        <v>0</v>
      </c>
      <c r="M73" s="45">
        <f>I73</f>
        <v>0</v>
      </c>
      <c r="N73" s="46">
        <f>K73</f>
        <v>0</v>
      </c>
      <c r="O73" s="149">
        <f>SUM(L73:L76)/3</f>
        <v>53.667504000000008</v>
      </c>
      <c r="P73" s="156">
        <f>SUM(M73:M76)/3</f>
        <v>30.861129384703855</v>
      </c>
      <c r="Q73" s="157">
        <f>SUM(N73:N76)/3</f>
        <v>0.17699999999999996</v>
      </c>
      <c r="V73" s="32">
        <v>420</v>
      </c>
      <c r="W73" s="2">
        <v>620</v>
      </c>
      <c r="X73" s="12">
        <f t="shared" ref="X73:X76" si="11">V73/$M$2</f>
        <v>241.51811385853938</v>
      </c>
      <c r="Y73" s="12">
        <f t="shared" ref="Y73:Y76" si="12">W73/$M$2</f>
        <v>356.5267395054629</v>
      </c>
      <c r="Z73" s="2">
        <v>30</v>
      </c>
      <c r="AA73" s="2">
        <v>50</v>
      </c>
    </row>
    <row r="74" spans="2:27" x14ac:dyDescent="0.25">
      <c r="B74" s="62">
        <v>43130</v>
      </c>
      <c r="C74" s="70"/>
      <c r="D74" s="70"/>
      <c r="E74" s="59"/>
      <c r="F74" s="70">
        <v>0</v>
      </c>
      <c r="G74" s="60">
        <f t="shared" si="7"/>
        <v>0</v>
      </c>
      <c r="H74" s="60">
        <f t="shared" si="8"/>
        <v>0</v>
      </c>
      <c r="I74" s="68">
        <f t="shared" si="9"/>
        <v>0</v>
      </c>
      <c r="J74" s="69">
        <v>0</v>
      </c>
      <c r="K74" s="61">
        <f t="shared" si="10"/>
        <v>0</v>
      </c>
      <c r="L74" s="44">
        <f>H74</f>
        <v>0</v>
      </c>
      <c r="M74" s="45">
        <f>I74</f>
        <v>0</v>
      </c>
      <c r="N74" s="46">
        <f>K74</f>
        <v>0</v>
      </c>
      <c r="O74" s="165"/>
      <c r="P74" s="165"/>
      <c r="Q74" s="190"/>
      <c r="V74" s="32">
        <v>420</v>
      </c>
      <c r="W74" s="2">
        <v>620</v>
      </c>
      <c r="X74" s="12">
        <f t="shared" si="11"/>
        <v>241.51811385853938</v>
      </c>
      <c r="Y74" s="12">
        <f t="shared" si="12"/>
        <v>356.5267395054629</v>
      </c>
      <c r="Z74" s="2">
        <v>30</v>
      </c>
      <c r="AA74" s="2">
        <v>50</v>
      </c>
    </row>
    <row r="75" spans="2:27" x14ac:dyDescent="0.25">
      <c r="B75" s="62">
        <v>43131</v>
      </c>
      <c r="C75" s="70">
        <v>3</v>
      </c>
      <c r="D75" s="70">
        <v>10.5</v>
      </c>
      <c r="E75" s="59">
        <v>0.3</v>
      </c>
      <c r="F75" s="70">
        <v>39</v>
      </c>
      <c r="G75" s="60">
        <f t="shared" si="7"/>
        <v>3587.4</v>
      </c>
      <c r="H75" s="60">
        <f t="shared" si="8"/>
        <v>100.73419200000001</v>
      </c>
      <c r="I75" s="68">
        <f t="shared" si="9"/>
        <v>57.926504887866592</v>
      </c>
      <c r="J75" s="69">
        <v>9</v>
      </c>
      <c r="K75" s="61">
        <f t="shared" si="10"/>
        <v>0.35099999999999998</v>
      </c>
      <c r="L75" s="161">
        <f>SUM(H75:H76)</f>
        <v>161.00251200000002</v>
      </c>
      <c r="M75" s="163">
        <f>SUM(I75:I76)</f>
        <v>92.58338815411156</v>
      </c>
      <c r="N75" s="164">
        <f>SUM(K75:K76)</f>
        <v>0.53099999999999992</v>
      </c>
      <c r="O75" s="165"/>
      <c r="P75" s="165"/>
      <c r="Q75" s="190"/>
      <c r="V75" s="32">
        <v>420</v>
      </c>
      <c r="W75" s="2">
        <v>620</v>
      </c>
      <c r="X75" s="12">
        <f t="shared" si="11"/>
        <v>241.51811385853938</v>
      </c>
      <c r="Y75" s="12">
        <f t="shared" si="12"/>
        <v>356.5267395054629</v>
      </c>
      <c r="Z75" s="2">
        <v>30</v>
      </c>
      <c r="AA75" s="2">
        <v>50</v>
      </c>
    </row>
    <row r="76" spans="2:27" ht="15.75" thickBot="1" x14ac:dyDescent="0.3">
      <c r="B76" s="63">
        <v>43131</v>
      </c>
      <c r="C76" s="5">
        <v>1</v>
      </c>
      <c r="D76" s="5">
        <v>10.01</v>
      </c>
      <c r="E76" s="71">
        <v>0.35</v>
      </c>
      <c r="F76" s="5">
        <v>20</v>
      </c>
      <c r="G76" s="64">
        <f t="shared" si="7"/>
        <v>4185.3</v>
      </c>
      <c r="H76" s="64">
        <f t="shared" si="8"/>
        <v>60.268320000000003</v>
      </c>
      <c r="I76" s="65">
        <f t="shared" si="9"/>
        <v>34.656883266244968</v>
      </c>
      <c r="J76" s="66">
        <v>9</v>
      </c>
      <c r="K76" s="67">
        <f t="shared" si="10"/>
        <v>0.18</v>
      </c>
      <c r="L76" s="176"/>
      <c r="M76" s="176"/>
      <c r="N76" s="176"/>
      <c r="O76" s="176"/>
      <c r="P76" s="176"/>
      <c r="Q76" s="195"/>
      <c r="V76" s="32">
        <v>420</v>
      </c>
      <c r="W76" s="2">
        <v>620</v>
      </c>
      <c r="X76" s="12">
        <f t="shared" si="11"/>
        <v>241.51811385853938</v>
      </c>
      <c r="Y76" s="12">
        <f t="shared" si="12"/>
        <v>356.5267395054629</v>
      </c>
      <c r="Z76" s="2">
        <v>30</v>
      </c>
      <c r="AA76" s="2">
        <v>50</v>
      </c>
    </row>
    <row r="77" spans="2:27" x14ac:dyDescent="0.25">
      <c r="B77" s="74">
        <v>43132</v>
      </c>
      <c r="C77" s="75">
        <v>2</v>
      </c>
      <c r="D77" s="75">
        <v>10.119999999999999</v>
      </c>
      <c r="E77" s="76">
        <v>0.21</v>
      </c>
      <c r="F77" s="75">
        <v>17</v>
      </c>
      <c r="G77" s="60">
        <f t="shared" ref="G77" si="13">E77*$M$1</f>
        <v>2511.1799999999998</v>
      </c>
      <c r="H77" s="60">
        <f t="shared" ref="H77" si="14">F77*G77/1000*$O$2</f>
        <v>30.736843199999996</v>
      </c>
      <c r="I77" s="77">
        <f t="shared" ref="I77" si="15">H77/$M$2</f>
        <v>17.675010465784929</v>
      </c>
      <c r="J77" s="78">
        <v>10</v>
      </c>
      <c r="K77" s="61">
        <f t="shared" ref="K77" si="16">J77*F77/1000</f>
        <v>0.17</v>
      </c>
      <c r="L77" s="161">
        <f>SUM(H77:H80)</f>
        <v>217.22424480000001</v>
      </c>
      <c r="M77" s="163">
        <f>SUM(I77:I80)</f>
        <v>124.91330925819435</v>
      </c>
      <c r="N77" s="164">
        <f>SUM(K77:K80)</f>
        <v>0.94399999999999995</v>
      </c>
      <c r="O77" s="146">
        <f>SUM(L77:L84)/3</f>
        <v>170.3871504</v>
      </c>
      <c r="P77" s="150">
        <f t="shared" ref="P77:Q77" si="17">SUM(M77:M84)/3</f>
        <v>97.979959976998259</v>
      </c>
      <c r="Q77" s="153">
        <f t="shared" si="17"/>
        <v>0.64766666666666661</v>
      </c>
      <c r="V77" s="32">
        <v>420</v>
      </c>
      <c r="W77" s="2">
        <v>620</v>
      </c>
      <c r="X77" s="12">
        <f t="shared" ref="X77:X135" si="18">V77/$M$2</f>
        <v>241.51811385853938</v>
      </c>
      <c r="Y77" s="12">
        <f t="shared" ref="Y77:Y135" si="19">W77/$M$2</f>
        <v>356.5267395054629</v>
      </c>
      <c r="Z77" s="2">
        <v>30</v>
      </c>
      <c r="AA77" s="2">
        <v>50</v>
      </c>
    </row>
    <row r="78" spans="2:27" x14ac:dyDescent="0.25">
      <c r="B78" s="62">
        <v>43132</v>
      </c>
      <c r="C78" s="70">
        <v>3</v>
      </c>
      <c r="D78" s="70">
        <v>10.38</v>
      </c>
      <c r="E78" s="59">
        <v>0.52</v>
      </c>
      <c r="F78" s="70">
        <v>24</v>
      </c>
      <c r="G78" s="26">
        <f t="shared" ref="G78" si="20">E78*$M$1</f>
        <v>6218.16</v>
      </c>
      <c r="H78" s="26">
        <f t="shared" ref="H78" si="21">F78*G78/1000*$O$2</f>
        <v>107.4498048</v>
      </c>
      <c r="I78" s="68">
        <f t="shared" ref="I78" si="22">H78/$M$2</f>
        <v>61.788271880391022</v>
      </c>
      <c r="J78" s="69">
        <v>15</v>
      </c>
      <c r="K78" s="31">
        <f t="shared" ref="K78" si="23">J78*F78/1000</f>
        <v>0.36</v>
      </c>
      <c r="L78" s="165"/>
      <c r="M78" s="165"/>
      <c r="N78" s="165"/>
      <c r="O78" s="147"/>
      <c r="P78" s="151"/>
      <c r="Q78" s="154"/>
      <c r="V78" s="32">
        <v>420</v>
      </c>
      <c r="W78" s="2">
        <v>620</v>
      </c>
      <c r="X78" s="12">
        <f t="shared" si="18"/>
        <v>241.51811385853938</v>
      </c>
      <c r="Y78" s="12">
        <f t="shared" si="19"/>
        <v>356.5267395054629</v>
      </c>
      <c r="Z78" s="2">
        <v>30</v>
      </c>
      <c r="AA78" s="2">
        <v>50</v>
      </c>
    </row>
    <row r="79" spans="2:27" x14ac:dyDescent="0.25">
      <c r="B79" s="62">
        <v>43132</v>
      </c>
      <c r="C79" s="70">
        <v>1</v>
      </c>
      <c r="D79" s="70">
        <v>10.220000000000001</v>
      </c>
      <c r="E79" s="59">
        <v>0.31</v>
      </c>
      <c r="F79" s="70">
        <v>18</v>
      </c>
      <c r="G79" s="26">
        <f t="shared" ref="G79:G137" si="24">E79*$M$1</f>
        <v>3706.98</v>
      </c>
      <c r="H79" s="26">
        <f t="shared" ref="H79:H137" si="25">F79*G79/1000*$O$2</f>
        <v>48.042460800000001</v>
      </c>
      <c r="I79" s="68">
        <f t="shared" ref="I79:I137" si="26">H79/$M$2</f>
        <v>27.626486946520988</v>
      </c>
      <c r="J79" s="69">
        <v>13</v>
      </c>
      <c r="K79" s="31">
        <f t="shared" ref="K79:K137" si="27">J79*F79/1000</f>
        <v>0.23400000000000001</v>
      </c>
      <c r="L79" s="165"/>
      <c r="M79" s="165"/>
      <c r="N79" s="165"/>
      <c r="O79" s="147"/>
      <c r="P79" s="151"/>
      <c r="Q79" s="154"/>
      <c r="V79" s="32">
        <v>420</v>
      </c>
      <c r="W79" s="2">
        <v>620</v>
      </c>
      <c r="X79" s="12">
        <f t="shared" si="18"/>
        <v>241.51811385853938</v>
      </c>
      <c r="Y79" s="12">
        <f t="shared" si="19"/>
        <v>356.5267395054629</v>
      </c>
      <c r="Z79" s="2">
        <v>30</v>
      </c>
      <c r="AA79" s="2">
        <v>50</v>
      </c>
    </row>
    <row r="80" spans="2:27" x14ac:dyDescent="0.25">
      <c r="B80" s="62">
        <v>43132</v>
      </c>
      <c r="C80" s="70">
        <v>2</v>
      </c>
      <c r="D80" s="70">
        <v>10.4</v>
      </c>
      <c r="E80" s="59">
        <v>0.24</v>
      </c>
      <c r="F80" s="70">
        <v>15</v>
      </c>
      <c r="G80" s="26">
        <f t="shared" si="24"/>
        <v>2869.92</v>
      </c>
      <c r="H80" s="26">
        <f t="shared" si="25"/>
        <v>30.995135999999999</v>
      </c>
      <c r="I80" s="68">
        <f t="shared" si="26"/>
        <v>17.82353996549741</v>
      </c>
      <c r="J80" s="69">
        <v>12</v>
      </c>
      <c r="K80" s="31">
        <f t="shared" si="27"/>
        <v>0.18</v>
      </c>
      <c r="L80" s="162"/>
      <c r="M80" s="162"/>
      <c r="N80" s="162"/>
      <c r="O80" s="147"/>
      <c r="P80" s="151"/>
      <c r="Q80" s="154"/>
      <c r="V80" s="32">
        <v>420</v>
      </c>
      <c r="W80" s="2">
        <v>620</v>
      </c>
      <c r="X80" s="12">
        <f t="shared" si="18"/>
        <v>241.51811385853938</v>
      </c>
      <c r="Y80" s="12">
        <f t="shared" si="19"/>
        <v>356.5267395054629</v>
      </c>
      <c r="Z80" s="2">
        <v>30</v>
      </c>
      <c r="AA80" s="2">
        <v>50</v>
      </c>
    </row>
    <row r="81" spans="2:27" x14ac:dyDescent="0.25">
      <c r="B81" s="62">
        <v>43133</v>
      </c>
      <c r="C81" s="70">
        <v>3</v>
      </c>
      <c r="D81" s="70">
        <v>9.58</v>
      </c>
      <c r="E81" s="59">
        <v>0.62</v>
      </c>
      <c r="F81" s="70">
        <v>24</v>
      </c>
      <c r="G81" s="26">
        <f t="shared" si="24"/>
        <v>7413.96</v>
      </c>
      <c r="H81" s="26">
        <f t="shared" si="25"/>
        <v>128.1132288</v>
      </c>
      <c r="I81" s="68">
        <f t="shared" si="26"/>
        <v>73.670631857389296</v>
      </c>
      <c r="J81" s="69">
        <v>16</v>
      </c>
      <c r="K81" s="31">
        <f t="shared" si="27"/>
        <v>0.38400000000000001</v>
      </c>
      <c r="L81" s="161">
        <f>SUM(H81:H83)</f>
        <v>293.93720639999998</v>
      </c>
      <c r="M81" s="163">
        <f>SUM(I81:I83)</f>
        <v>169.02657067280043</v>
      </c>
      <c r="N81" s="164">
        <f>SUM(K81:K83)</f>
        <v>0.99899999999999989</v>
      </c>
      <c r="O81" s="147"/>
      <c r="P81" s="151"/>
      <c r="Q81" s="154"/>
      <c r="V81" s="32">
        <v>420</v>
      </c>
      <c r="W81" s="2">
        <v>620</v>
      </c>
      <c r="X81" s="12">
        <f t="shared" si="18"/>
        <v>241.51811385853938</v>
      </c>
      <c r="Y81" s="12">
        <f t="shared" si="19"/>
        <v>356.5267395054629</v>
      </c>
      <c r="Z81" s="2">
        <v>30</v>
      </c>
      <c r="AA81" s="2">
        <v>50</v>
      </c>
    </row>
    <row r="82" spans="2:27" x14ac:dyDescent="0.25">
      <c r="B82" s="62">
        <v>43133</v>
      </c>
      <c r="C82" s="70">
        <v>1</v>
      </c>
      <c r="D82" s="70">
        <v>10.41</v>
      </c>
      <c r="E82" s="59">
        <v>0.48</v>
      </c>
      <c r="F82" s="70">
        <v>20</v>
      </c>
      <c r="G82" s="26">
        <f t="shared" si="24"/>
        <v>5739.84</v>
      </c>
      <c r="H82" s="26">
        <f t="shared" si="25"/>
        <v>82.653695999999997</v>
      </c>
      <c r="I82" s="68">
        <f t="shared" si="26"/>
        <v>47.529439907993094</v>
      </c>
      <c r="J82" s="69">
        <v>15</v>
      </c>
      <c r="K82" s="31">
        <f t="shared" si="27"/>
        <v>0.3</v>
      </c>
      <c r="L82" s="165"/>
      <c r="M82" s="165"/>
      <c r="N82" s="165"/>
      <c r="O82" s="147"/>
      <c r="P82" s="151"/>
      <c r="Q82" s="154"/>
      <c r="V82" s="32">
        <v>420</v>
      </c>
      <c r="W82" s="2">
        <v>620</v>
      </c>
      <c r="X82" s="12">
        <f t="shared" si="18"/>
        <v>241.51811385853938</v>
      </c>
      <c r="Y82" s="12">
        <f t="shared" si="19"/>
        <v>356.5267395054629</v>
      </c>
      <c r="Z82" s="2">
        <v>30</v>
      </c>
      <c r="AA82" s="2">
        <v>50</v>
      </c>
    </row>
    <row r="83" spans="2:27" x14ac:dyDescent="0.25">
      <c r="B83" s="62">
        <v>43133</v>
      </c>
      <c r="C83" s="70">
        <v>2</v>
      </c>
      <c r="D83" s="70">
        <v>10.39</v>
      </c>
      <c r="E83" s="59">
        <v>0.46</v>
      </c>
      <c r="F83" s="70">
        <v>21</v>
      </c>
      <c r="G83" s="26">
        <f t="shared" si="24"/>
        <v>5500.68</v>
      </c>
      <c r="H83" s="26">
        <f t="shared" si="25"/>
        <v>83.170281599999996</v>
      </c>
      <c r="I83" s="68">
        <f t="shared" si="26"/>
        <v>47.826498907418049</v>
      </c>
      <c r="J83" s="69">
        <v>15</v>
      </c>
      <c r="K83" s="31">
        <f t="shared" si="27"/>
        <v>0.315</v>
      </c>
      <c r="L83" s="165"/>
      <c r="M83" s="165"/>
      <c r="N83" s="165"/>
      <c r="O83" s="147"/>
      <c r="P83" s="151"/>
      <c r="Q83" s="154"/>
      <c r="V83" s="32">
        <v>420</v>
      </c>
      <c r="W83" s="2">
        <v>620</v>
      </c>
      <c r="X83" s="12">
        <f t="shared" si="18"/>
        <v>241.51811385853938</v>
      </c>
      <c r="Y83" s="12">
        <f t="shared" si="19"/>
        <v>356.5267395054629</v>
      </c>
      <c r="Z83" s="2">
        <v>30</v>
      </c>
      <c r="AA83" s="2">
        <v>50</v>
      </c>
    </row>
    <row r="84" spans="2:27" x14ac:dyDescent="0.25">
      <c r="B84" s="62">
        <v>43134</v>
      </c>
      <c r="C84" s="70"/>
      <c r="D84" s="70"/>
      <c r="E84" s="59"/>
      <c r="F84" s="70">
        <v>0</v>
      </c>
      <c r="G84" s="26">
        <f t="shared" si="24"/>
        <v>0</v>
      </c>
      <c r="H84" s="26">
        <f t="shared" si="25"/>
        <v>0</v>
      </c>
      <c r="I84" s="68">
        <f t="shared" si="26"/>
        <v>0</v>
      </c>
      <c r="J84" s="69">
        <v>0</v>
      </c>
      <c r="K84" s="31">
        <f t="shared" si="27"/>
        <v>0</v>
      </c>
      <c r="L84" s="44">
        <f>H84</f>
        <v>0</v>
      </c>
      <c r="M84" s="45">
        <f>I84</f>
        <v>0</v>
      </c>
      <c r="N84" s="46">
        <f>K84</f>
        <v>0</v>
      </c>
      <c r="O84" s="148"/>
      <c r="P84" s="152"/>
      <c r="Q84" s="155"/>
      <c r="V84" s="32">
        <v>420</v>
      </c>
      <c r="W84" s="2">
        <v>620</v>
      </c>
      <c r="X84" s="12">
        <f t="shared" si="18"/>
        <v>241.51811385853938</v>
      </c>
      <c r="Y84" s="12">
        <f t="shared" si="19"/>
        <v>356.5267395054629</v>
      </c>
      <c r="Z84" s="2">
        <v>30</v>
      </c>
      <c r="AA84" s="2">
        <v>50</v>
      </c>
    </row>
    <row r="85" spans="2:27" x14ac:dyDescent="0.25">
      <c r="B85" s="62">
        <v>43135</v>
      </c>
      <c r="C85" s="70">
        <v>1</v>
      </c>
      <c r="D85" s="70">
        <v>10.28</v>
      </c>
      <c r="E85" s="59">
        <v>0.33</v>
      </c>
      <c r="F85" s="70">
        <v>11</v>
      </c>
      <c r="G85" s="26">
        <f t="shared" si="24"/>
        <v>3946.1400000000003</v>
      </c>
      <c r="H85" s="26">
        <f t="shared" si="25"/>
        <v>31.253428799999998</v>
      </c>
      <c r="I85" s="68">
        <f t="shared" si="26"/>
        <v>17.972069465209888</v>
      </c>
      <c r="J85" s="69">
        <v>13</v>
      </c>
      <c r="K85" s="31">
        <f t="shared" si="27"/>
        <v>0.14299999999999999</v>
      </c>
      <c r="L85" s="161">
        <f>SUM(H85:H87)</f>
        <v>280.3337856</v>
      </c>
      <c r="M85" s="163">
        <f>SUM(I85:I87)</f>
        <v>161.20401702127657</v>
      </c>
      <c r="N85" s="164">
        <f>SUM(K85:K87)</f>
        <v>0.91399999999999992</v>
      </c>
      <c r="O85" s="149">
        <f>SUM(L85:L94)/3</f>
        <v>272.9006928</v>
      </c>
      <c r="P85" s="156">
        <f t="shared" ref="P85:Q85" si="28">SUM(M85:M94)/3</f>
        <v>156.92966808510636</v>
      </c>
      <c r="Q85" s="157">
        <f t="shared" si="28"/>
        <v>1.0029999999999999</v>
      </c>
      <c r="V85" s="32">
        <v>420</v>
      </c>
      <c r="W85" s="2">
        <v>620</v>
      </c>
      <c r="X85" s="12">
        <f t="shared" si="18"/>
        <v>241.51811385853938</v>
      </c>
      <c r="Y85" s="12">
        <f t="shared" si="19"/>
        <v>356.5267395054629</v>
      </c>
      <c r="Z85" s="2">
        <v>30</v>
      </c>
      <c r="AA85" s="2">
        <v>50</v>
      </c>
    </row>
    <row r="86" spans="2:27" x14ac:dyDescent="0.25">
      <c r="B86" s="62">
        <v>43135</v>
      </c>
      <c r="C86" s="70">
        <v>2</v>
      </c>
      <c r="D86" s="70">
        <v>10.36</v>
      </c>
      <c r="E86" s="59">
        <v>0.97</v>
      </c>
      <c r="F86" s="70">
        <v>19</v>
      </c>
      <c r="G86" s="26">
        <f t="shared" si="24"/>
        <v>11599.26</v>
      </c>
      <c r="H86" s="26">
        <f t="shared" si="25"/>
        <v>158.67787680000001</v>
      </c>
      <c r="I86" s="68">
        <f t="shared" si="26"/>
        <v>91.246622656699245</v>
      </c>
      <c r="J86" s="69">
        <v>24</v>
      </c>
      <c r="K86" s="31">
        <f t="shared" si="27"/>
        <v>0.45600000000000002</v>
      </c>
      <c r="L86" s="165"/>
      <c r="M86" s="165"/>
      <c r="N86" s="165"/>
      <c r="O86" s="147"/>
      <c r="P86" s="151"/>
      <c r="Q86" s="154"/>
      <c r="V86" s="32">
        <v>420</v>
      </c>
      <c r="W86" s="2">
        <v>620</v>
      </c>
      <c r="X86" s="12">
        <f t="shared" si="18"/>
        <v>241.51811385853938</v>
      </c>
      <c r="Y86" s="12">
        <f t="shared" si="19"/>
        <v>356.5267395054629</v>
      </c>
      <c r="Z86" s="2">
        <v>30</v>
      </c>
      <c r="AA86" s="2">
        <v>50</v>
      </c>
    </row>
    <row r="87" spans="2:27" x14ac:dyDescent="0.25">
      <c r="B87" s="62">
        <v>43135</v>
      </c>
      <c r="C87" s="70">
        <v>3</v>
      </c>
      <c r="D87" s="70">
        <v>10.14</v>
      </c>
      <c r="E87" s="59">
        <v>0.5</v>
      </c>
      <c r="F87" s="70">
        <v>21</v>
      </c>
      <c r="G87" s="26">
        <f t="shared" si="24"/>
        <v>5979</v>
      </c>
      <c r="H87" s="26">
        <f t="shared" si="25"/>
        <v>90.402479999999997</v>
      </c>
      <c r="I87" s="68">
        <f t="shared" si="26"/>
        <v>51.985324899367448</v>
      </c>
      <c r="J87" s="69">
        <v>15</v>
      </c>
      <c r="K87" s="31">
        <f t="shared" si="27"/>
        <v>0.315</v>
      </c>
      <c r="L87" s="165"/>
      <c r="M87" s="165"/>
      <c r="N87" s="165"/>
      <c r="O87" s="147"/>
      <c r="P87" s="151"/>
      <c r="Q87" s="154"/>
      <c r="V87" s="32">
        <v>420</v>
      </c>
      <c r="W87" s="2">
        <v>620</v>
      </c>
      <c r="X87" s="12">
        <f t="shared" si="18"/>
        <v>241.51811385853938</v>
      </c>
      <c r="Y87" s="12">
        <f t="shared" si="19"/>
        <v>356.5267395054629</v>
      </c>
      <c r="Z87" s="2">
        <v>30</v>
      </c>
      <c r="AA87" s="2">
        <v>50</v>
      </c>
    </row>
    <row r="88" spans="2:27" x14ac:dyDescent="0.25">
      <c r="B88" s="62">
        <v>43136</v>
      </c>
      <c r="C88" s="70">
        <v>1</v>
      </c>
      <c r="D88" s="70">
        <v>10.3</v>
      </c>
      <c r="E88" s="59">
        <v>0.2</v>
      </c>
      <c r="F88" s="70">
        <v>19</v>
      </c>
      <c r="G88" s="26">
        <f t="shared" si="24"/>
        <v>2391.6</v>
      </c>
      <c r="H88" s="26">
        <f t="shared" si="25"/>
        <v>32.717088000000004</v>
      </c>
      <c r="I88" s="68">
        <f t="shared" si="26"/>
        <v>18.81373663024727</v>
      </c>
      <c r="J88" s="69">
        <v>10</v>
      </c>
      <c r="K88" s="31">
        <f t="shared" si="27"/>
        <v>0.19</v>
      </c>
      <c r="L88" s="161">
        <f>SUM(H88:H90)</f>
        <v>253.64352959999999</v>
      </c>
      <c r="M88" s="163">
        <f>SUM(I88:I90)</f>
        <v>145.85596871765381</v>
      </c>
      <c r="N88" s="164">
        <f>SUM(K88:K90)</f>
        <v>0.93599999999999994</v>
      </c>
      <c r="O88" s="147"/>
      <c r="P88" s="151"/>
      <c r="Q88" s="154"/>
      <c r="V88" s="32">
        <v>420</v>
      </c>
      <c r="W88" s="2">
        <v>620</v>
      </c>
      <c r="X88" s="12">
        <f t="shared" si="18"/>
        <v>241.51811385853938</v>
      </c>
      <c r="Y88" s="12">
        <f t="shared" si="19"/>
        <v>356.5267395054629</v>
      </c>
      <c r="Z88" s="2">
        <v>30</v>
      </c>
      <c r="AA88" s="2">
        <v>50</v>
      </c>
    </row>
    <row r="89" spans="2:27" x14ac:dyDescent="0.25">
      <c r="B89" s="62">
        <v>43136</v>
      </c>
      <c r="C89" s="70">
        <v>2</v>
      </c>
      <c r="D89" s="70">
        <v>10.3</v>
      </c>
      <c r="E89" s="59">
        <v>0.64</v>
      </c>
      <c r="F89" s="70">
        <v>30</v>
      </c>
      <c r="G89" s="26">
        <f t="shared" si="24"/>
        <v>7653.12</v>
      </c>
      <c r="H89" s="26">
        <f t="shared" si="25"/>
        <v>165.30739199999999</v>
      </c>
      <c r="I89" s="68">
        <f t="shared" si="26"/>
        <v>95.058879815986188</v>
      </c>
      <c r="J89" s="69">
        <v>16</v>
      </c>
      <c r="K89" s="31">
        <f t="shared" si="27"/>
        <v>0.48</v>
      </c>
      <c r="L89" s="165"/>
      <c r="M89" s="165"/>
      <c r="N89" s="165"/>
      <c r="O89" s="147"/>
      <c r="P89" s="151"/>
      <c r="Q89" s="154"/>
      <c r="V89" s="32">
        <v>420</v>
      </c>
      <c r="W89" s="2">
        <v>620</v>
      </c>
      <c r="X89" s="12">
        <f t="shared" si="18"/>
        <v>241.51811385853938</v>
      </c>
      <c r="Y89" s="12">
        <f t="shared" si="19"/>
        <v>356.5267395054629</v>
      </c>
      <c r="Z89" s="2">
        <v>30</v>
      </c>
      <c r="AA89" s="2">
        <v>50</v>
      </c>
    </row>
    <row r="90" spans="2:27" x14ac:dyDescent="0.25">
      <c r="B90" s="62">
        <v>43136</v>
      </c>
      <c r="C90" s="70">
        <v>3</v>
      </c>
      <c r="D90" s="70">
        <v>9.9</v>
      </c>
      <c r="E90" s="59">
        <v>0.34</v>
      </c>
      <c r="F90" s="70">
        <v>19</v>
      </c>
      <c r="G90" s="26">
        <f t="shared" si="24"/>
        <v>4065.7200000000003</v>
      </c>
      <c r="H90" s="26">
        <f t="shared" si="25"/>
        <v>55.619049600000004</v>
      </c>
      <c r="I90" s="68">
        <f t="shared" si="26"/>
        <v>31.983352271420358</v>
      </c>
      <c r="J90" s="69">
        <v>14</v>
      </c>
      <c r="K90" s="31">
        <f t="shared" si="27"/>
        <v>0.26600000000000001</v>
      </c>
      <c r="L90" s="165"/>
      <c r="M90" s="165"/>
      <c r="N90" s="165"/>
      <c r="O90" s="147"/>
      <c r="P90" s="151"/>
      <c r="Q90" s="154"/>
      <c r="V90" s="32">
        <v>420</v>
      </c>
      <c r="W90" s="2">
        <v>620</v>
      </c>
      <c r="X90" s="12">
        <f t="shared" si="18"/>
        <v>241.51811385853938</v>
      </c>
      <c r="Y90" s="12">
        <f t="shared" si="19"/>
        <v>356.5267395054629</v>
      </c>
      <c r="Z90" s="2">
        <v>30</v>
      </c>
      <c r="AA90" s="2">
        <v>50</v>
      </c>
    </row>
    <row r="91" spans="2:27" x14ac:dyDescent="0.25">
      <c r="B91" s="62">
        <v>43137</v>
      </c>
      <c r="C91" s="70">
        <v>1</v>
      </c>
      <c r="D91" s="70">
        <v>10.39</v>
      </c>
      <c r="E91" s="59">
        <v>0.36</v>
      </c>
      <c r="F91" s="70">
        <v>16</v>
      </c>
      <c r="G91" s="26">
        <f t="shared" si="24"/>
        <v>4304.88</v>
      </c>
      <c r="H91" s="26">
        <f t="shared" si="25"/>
        <v>49.592217599999998</v>
      </c>
      <c r="I91" s="68">
        <f t="shared" si="26"/>
        <v>28.517663944795856</v>
      </c>
      <c r="J91" s="69">
        <v>14</v>
      </c>
      <c r="K91" s="31">
        <f t="shared" si="27"/>
        <v>0.224</v>
      </c>
      <c r="L91" s="161">
        <f>SUM(H91:H94)</f>
        <v>284.72476319999998</v>
      </c>
      <c r="M91" s="163">
        <f>SUM(I91:I94)</f>
        <v>163.72901851638869</v>
      </c>
      <c r="N91" s="164">
        <f>SUM(K91:K94)</f>
        <v>1.1589999999999998</v>
      </c>
      <c r="O91" s="147"/>
      <c r="P91" s="151"/>
      <c r="Q91" s="154"/>
      <c r="V91" s="32">
        <v>420</v>
      </c>
      <c r="W91" s="2">
        <v>620</v>
      </c>
      <c r="X91" s="12">
        <f t="shared" si="18"/>
        <v>241.51811385853938</v>
      </c>
      <c r="Y91" s="12">
        <f t="shared" si="19"/>
        <v>356.5267395054629</v>
      </c>
      <c r="Z91" s="2">
        <v>30</v>
      </c>
      <c r="AA91" s="2">
        <v>50</v>
      </c>
    </row>
    <row r="92" spans="2:27" x14ac:dyDescent="0.25">
      <c r="B92" s="62">
        <v>43137</v>
      </c>
      <c r="C92" s="70">
        <v>2</v>
      </c>
      <c r="D92" s="70">
        <v>10.23</v>
      </c>
      <c r="E92" s="59">
        <v>0.42</v>
      </c>
      <c r="F92" s="70">
        <v>34</v>
      </c>
      <c r="G92" s="26">
        <f t="shared" si="24"/>
        <v>5022.3599999999997</v>
      </c>
      <c r="H92" s="26">
        <f t="shared" si="25"/>
        <v>122.94737279999998</v>
      </c>
      <c r="I92" s="68">
        <f t="shared" si="26"/>
        <v>70.700041863139717</v>
      </c>
      <c r="J92" s="69">
        <v>14</v>
      </c>
      <c r="K92" s="31">
        <f t="shared" si="27"/>
        <v>0.47599999999999998</v>
      </c>
      <c r="L92" s="165"/>
      <c r="M92" s="165"/>
      <c r="N92" s="165"/>
      <c r="O92" s="147"/>
      <c r="P92" s="151"/>
      <c r="Q92" s="154"/>
      <c r="V92" s="32">
        <v>420</v>
      </c>
      <c r="W92" s="2">
        <v>620</v>
      </c>
      <c r="X92" s="12">
        <f t="shared" si="18"/>
        <v>241.51811385853938</v>
      </c>
      <c r="Y92" s="12">
        <f t="shared" si="19"/>
        <v>356.5267395054629</v>
      </c>
      <c r="Z92" s="2">
        <v>30</v>
      </c>
      <c r="AA92" s="2">
        <v>50</v>
      </c>
    </row>
    <row r="93" spans="2:27" x14ac:dyDescent="0.25">
      <c r="B93" s="62">
        <v>43137</v>
      </c>
      <c r="C93" s="70">
        <v>3</v>
      </c>
      <c r="D93" s="70">
        <v>10.29</v>
      </c>
      <c r="E93" s="59">
        <v>0.31</v>
      </c>
      <c r="F93" s="70">
        <v>23</v>
      </c>
      <c r="G93" s="26">
        <f t="shared" si="24"/>
        <v>3706.98</v>
      </c>
      <c r="H93" s="26">
        <f t="shared" si="25"/>
        <v>61.387588799999989</v>
      </c>
      <c r="I93" s="68">
        <f t="shared" si="26"/>
        <v>35.300511098332365</v>
      </c>
      <c r="J93" s="69">
        <v>13</v>
      </c>
      <c r="K93" s="31">
        <f t="shared" si="27"/>
        <v>0.29899999999999999</v>
      </c>
      <c r="L93" s="165"/>
      <c r="M93" s="165"/>
      <c r="N93" s="165"/>
      <c r="O93" s="147"/>
      <c r="P93" s="151"/>
      <c r="Q93" s="154"/>
      <c r="V93" s="32">
        <v>420</v>
      </c>
      <c r="W93" s="2">
        <v>620</v>
      </c>
      <c r="X93" s="12">
        <f t="shared" si="18"/>
        <v>241.51811385853938</v>
      </c>
      <c r="Y93" s="12">
        <f t="shared" si="19"/>
        <v>356.5267395054629</v>
      </c>
      <c r="Z93" s="2">
        <v>30</v>
      </c>
      <c r="AA93" s="2">
        <v>50</v>
      </c>
    </row>
    <row r="94" spans="2:27" x14ac:dyDescent="0.25">
      <c r="B94" s="62">
        <v>43137</v>
      </c>
      <c r="C94" s="70">
        <v>1</v>
      </c>
      <c r="D94" s="70">
        <v>9.8000000000000007</v>
      </c>
      <c r="E94" s="59">
        <v>0.59</v>
      </c>
      <c r="F94" s="70">
        <v>10</v>
      </c>
      <c r="G94" s="26">
        <f t="shared" si="24"/>
        <v>7055.2199999999993</v>
      </c>
      <c r="H94" s="26">
        <f t="shared" si="25"/>
        <v>50.797584000000001</v>
      </c>
      <c r="I94" s="68">
        <f t="shared" si="26"/>
        <v>29.210801610120757</v>
      </c>
      <c r="J94" s="69">
        <v>16</v>
      </c>
      <c r="K94" s="31">
        <f t="shared" si="27"/>
        <v>0.16</v>
      </c>
      <c r="L94" s="162"/>
      <c r="M94" s="162"/>
      <c r="N94" s="162"/>
      <c r="O94" s="148"/>
      <c r="P94" s="152"/>
      <c r="Q94" s="155"/>
      <c r="V94" s="32">
        <v>420</v>
      </c>
      <c r="W94" s="2">
        <v>620</v>
      </c>
      <c r="X94" s="12">
        <f t="shared" si="18"/>
        <v>241.51811385853938</v>
      </c>
      <c r="Y94" s="12">
        <f t="shared" si="19"/>
        <v>356.5267395054629</v>
      </c>
      <c r="Z94" s="2">
        <v>30</v>
      </c>
      <c r="AA94" s="2">
        <v>50</v>
      </c>
    </row>
    <row r="95" spans="2:27" x14ac:dyDescent="0.25">
      <c r="B95" s="62">
        <v>43138</v>
      </c>
      <c r="C95" s="70">
        <v>2</v>
      </c>
      <c r="D95" s="70">
        <v>9.9</v>
      </c>
      <c r="E95" s="59">
        <v>0.79</v>
      </c>
      <c r="F95" s="70">
        <v>11</v>
      </c>
      <c r="G95" s="26">
        <f t="shared" si="24"/>
        <v>9446.82</v>
      </c>
      <c r="H95" s="26">
        <f t="shared" si="25"/>
        <v>74.81881439999998</v>
      </c>
      <c r="I95" s="68">
        <f t="shared" si="26"/>
        <v>43.024045083381239</v>
      </c>
      <c r="J95" s="69">
        <v>18</v>
      </c>
      <c r="K95" s="31">
        <f t="shared" si="27"/>
        <v>0.19800000000000001</v>
      </c>
      <c r="L95" s="161">
        <f>SUM(H95:H97)</f>
        <v>271.29353759999992</v>
      </c>
      <c r="M95" s="163">
        <f>SUM(I95:I97)</f>
        <v>156.00548453133982</v>
      </c>
      <c r="N95" s="164">
        <f>SUM(K95:K97)</f>
        <v>0.96700000000000008</v>
      </c>
      <c r="O95" s="149">
        <f>SUM(L95:L101)/3</f>
        <v>186.94658879999997</v>
      </c>
      <c r="P95" s="156">
        <f t="shared" ref="P95:Q95" si="29">SUM(M95:M101)/3</f>
        <v>107.5023512363427</v>
      </c>
      <c r="Q95" s="157">
        <f t="shared" si="29"/>
        <v>0.63200000000000001</v>
      </c>
      <c r="V95" s="32">
        <v>420</v>
      </c>
      <c r="W95" s="2">
        <v>620</v>
      </c>
      <c r="X95" s="12">
        <f t="shared" si="18"/>
        <v>241.51811385853938</v>
      </c>
      <c r="Y95" s="12">
        <f t="shared" si="19"/>
        <v>356.5267395054629</v>
      </c>
      <c r="Z95" s="2">
        <v>30</v>
      </c>
      <c r="AA95" s="2">
        <v>50</v>
      </c>
    </row>
    <row r="96" spans="2:27" x14ac:dyDescent="0.25">
      <c r="B96" s="62">
        <v>43138</v>
      </c>
      <c r="C96" s="70">
        <v>3</v>
      </c>
      <c r="D96" s="70">
        <v>9.83</v>
      </c>
      <c r="E96" s="59">
        <v>0.32</v>
      </c>
      <c r="F96" s="70">
        <v>37</v>
      </c>
      <c r="G96" s="26">
        <f t="shared" si="24"/>
        <v>3826.56</v>
      </c>
      <c r="H96" s="26">
        <f t="shared" si="25"/>
        <v>101.9395584</v>
      </c>
      <c r="I96" s="68">
        <f t="shared" si="26"/>
        <v>58.619642553191483</v>
      </c>
      <c r="J96" s="69">
        <v>13</v>
      </c>
      <c r="K96" s="31">
        <f t="shared" si="27"/>
        <v>0.48099999999999998</v>
      </c>
      <c r="L96" s="165"/>
      <c r="M96" s="165"/>
      <c r="N96" s="165"/>
      <c r="O96" s="147"/>
      <c r="P96" s="151"/>
      <c r="Q96" s="154"/>
      <c r="V96" s="32">
        <v>420</v>
      </c>
      <c r="W96" s="2">
        <v>620</v>
      </c>
      <c r="X96" s="12">
        <f t="shared" si="18"/>
        <v>241.51811385853938</v>
      </c>
      <c r="Y96" s="12">
        <f t="shared" si="19"/>
        <v>356.5267395054629</v>
      </c>
      <c r="Z96" s="2">
        <v>30</v>
      </c>
      <c r="AA96" s="2">
        <v>50</v>
      </c>
    </row>
    <row r="97" spans="2:27" x14ac:dyDescent="0.25">
      <c r="B97" s="62">
        <v>43138</v>
      </c>
      <c r="C97" s="70">
        <v>1</v>
      </c>
      <c r="D97" s="70">
        <v>9.82</v>
      </c>
      <c r="E97" s="59">
        <v>0.61</v>
      </c>
      <c r="F97" s="70">
        <v>18</v>
      </c>
      <c r="G97" s="26">
        <f t="shared" si="24"/>
        <v>7294.38</v>
      </c>
      <c r="H97" s="26">
        <f t="shared" si="25"/>
        <v>94.53516479999999</v>
      </c>
      <c r="I97" s="68">
        <f t="shared" si="26"/>
        <v>54.361796894767096</v>
      </c>
      <c r="J97" s="69">
        <v>16</v>
      </c>
      <c r="K97" s="31">
        <f t="shared" si="27"/>
        <v>0.28799999999999998</v>
      </c>
      <c r="L97" s="165"/>
      <c r="M97" s="165"/>
      <c r="N97" s="165"/>
      <c r="O97" s="147"/>
      <c r="P97" s="151"/>
      <c r="Q97" s="154"/>
      <c r="V97" s="32">
        <v>420</v>
      </c>
      <c r="W97" s="2">
        <v>620</v>
      </c>
      <c r="X97" s="12">
        <f t="shared" si="18"/>
        <v>241.51811385853938</v>
      </c>
      <c r="Y97" s="12">
        <f t="shared" si="19"/>
        <v>356.5267395054629</v>
      </c>
      <c r="Z97" s="2">
        <v>30</v>
      </c>
      <c r="AA97" s="2">
        <v>50</v>
      </c>
    </row>
    <row r="98" spans="2:27" x14ac:dyDescent="0.25">
      <c r="B98" s="62">
        <v>43139</v>
      </c>
      <c r="C98" s="70">
        <v>2</v>
      </c>
      <c r="D98" s="70">
        <v>10.16</v>
      </c>
      <c r="E98" s="59">
        <v>0.82</v>
      </c>
      <c r="F98" s="70">
        <v>26</v>
      </c>
      <c r="G98" s="26">
        <f t="shared" si="24"/>
        <v>9805.56</v>
      </c>
      <c r="H98" s="26">
        <f t="shared" si="25"/>
        <v>183.56008319999998</v>
      </c>
      <c r="I98" s="68">
        <f t="shared" si="26"/>
        <v>105.55496446233465</v>
      </c>
      <c r="J98" s="69">
        <v>19</v>
      </c>
      <c r="K98" s="31">
        <f t="shared" si="27"/>
        <v>0.49399999999999999</v>
      </c>
      <c r="L98" s="161">
        <f>SUM(H98:H100)</f>
        <v>289.54622879999999</v>
      </c>
      <c r="M98" s="163">
        <f>SUM(I98:I100)</f>
        <v>166.50156917768831</v>
      </c>
      <c r="N98" s="164">
        <f>SUM(K98:K100)</f>
        <v>0.92900000000000005</v>
      </c>
      <c r="O98" s="147"/>
      <c r="P98" s="151"/>
      <c r="Q98" s="154"/>
      <c r="V98" s="32">
        <v>420</v>
      </c>
      <c r="W98" s="2">
        <v>620</v>
      </c>
      <c r="X98" s="12">
        <f t="shared" si="18"/>
        <v>241.51811385853938</v>
      </c>
      <c r="Y98" s="12">
        <f t="shared" si="19"/>
        <v>356.5267395054629</v>
      </c>
      <c r="Z98" s="2">
        <v>30</v>
      </c>
      <c r="AA98" s="2">
        <v>50</v>
      </c>
    </row>
    <row r="99" spans="2:27" x14ac:dyDescent="0.25">
      <c r="B99" s="62">
        <v>43139</v>
      </c>
      <c r="C99" s="70">
        <v>3</v>
      </c>
      <c r="D99" s="70">
        <v>10.220000000000001</v>
      </c>
      <c r="E99" s="59">
        <v>0.33</v>
      </c>
      <c r="F99" s="70">
        <v>15</v>
      </c>
      <c r="G99" s="26">
        <f t="shared" si="24"/>
        <v>3946.1400000000003</v>
      </c>
      <c r="H99" s="26">
        <f t="shared" si="25"/>
        <v>42.618312000000003</v>
      </c>
      <c r="I99" s="68">
        <f t="shared" si="26"/>
        <v>24.507367452558942</v>
      </c>
      <c r="J99" s="69">
        <v>13</v>
      </c>
      <c r="K99" s="31">
        <f t="shared" si="27"/>
        <v>0.19500000000000001</v>
      </c>
      <c r="L99" s="165"/>
      <c r="M99" s="165"/>
      <c r="N99" s="165"/>
      <c r="O99" s="147"/>
      <c r="P99" s="151"/>
      <c r="Q99" s="154"/>
      <c r="V99" s="32">
        <v>420</v>
      </c>
      <c r="W99" s="2">
        <v>620</v>
      </c>
      <c r="X99" s="12">
        <f t="shared" si="18"/>
        <v>241.51811385853938</v>
      </c>
      <c r="Y99" s="12">
        <f t="shared" si="19"/>
        <v>356.5267395054629</v>
      </c>
      <c r="Z99" s="2">
        <v>30</v>
      </c>
      <c r="AA99" s="2">
        <v>50</v>
      </c>
    </row>
    <row r="100" spans="2:27" x14ac:dyDescent="0.25">
      <c r="B100" s="62">
        <v>43139</v>
      </c>
      <c r="C100" s="70">
        <v>1</v>
      </c>
      <c r="D100" s="70">
        <v>10.45</v>
      </c>
      <c r="E100" s="59">
        <v>0.46</v>
      </c>
      <c r="F100" s="70">
        <v>16</v>
      </c>
      <c r="G100" s="26">
        <f t="shared" si="24"/>
        <v>5500.68</v>
      </c>
      <c r="H100" s="26">
        <f t="shared" si="25"/>
        <v>63.367833599999997</v>
      </c>
      <c r="I100" s="68">
        <f t="shared" si="26"/>
        <v>36.439237262794705</v>
      </c>
      <c r="J100" s="69">
        <v>15</v>
      </c>
      <c r="K100" s="31">
        <f t="shared" si="27"/>
        <v>0.24</v>
      </c>
      <c r="L100" s="165"/>
      <c r="M100" s="165"/>
      <c r="N100" s="165"/>
      <c r="O100" s="147"/>
      <c r="P100" s="151"/>
      <c r="Q100" s="154"/>
      <c r="V100" s="32">
        <v>420</v>
      </c>
      <c r="W100" s="2">
        <v>620</v>
      </c>
      <c r="X100" s="12">
        <f t="shared" si="18"/>
        <v>241.51811385853938</v>
      </c>
      <c r="Y100" s="12">
        <f t="shared" si="19"/>
        <v>356.5267395054629</v>
      </c>
      <c r="Z100" s="2">
        <v>30</v>
      </c>
      <c r="AA100" s="2">
        <v>50</v>
      </c>
    </row>
    <row r="101" spans="2:27" x14ac:dyDescent="0.25">
      <c r="B101" s="62">
        <v>43140</v>
      </c>
      <c r="C101" s="70"/>
      <c r="D101" s="70"/>
      <c r="E101" s="59"/>
      <c r="F101" s="70">
        <v>0</v>
      </c>
      <c r="G101" s="26">
        <f t="shared" si="24"/>
        <v>0</v>
      </c>
      <c r="H101" s="26">
        <f t="shared" si="25"/>
        <v>0</v>
      </c>
      <c r="I101" s="68">
        <f t="shared" si="26"/>
        <v>0</v>
      </c>
      <c r="J101" s="69">
        <v>0</v>
      </c>
      <c r="K101" s="31">
        <f t="shared" si="27"/>
        <v>0</v>
      </c>
      <c r="L101" s="44">
        <f t="shared" ref="L101:M104" si="30">H101</f>
        <v>0</v>
      </c>
      <c r="M101" s="45">
        <f t="shared" si="30"/>
        <v>0</v>
      </c>
      <c r="N101" s="46">
        <f>K101</f>
        <v>0</v>
      </c>
      <c r="O101" s="148"/>
      <c r="P101" s="152"/>
      <c r="Q101" s="155"/>
      <c r="V101" s="32">
        <v>420</v>
      </c>
      <c r="W101" s="2">
        <v>620</v>
      </c>
      <c r="X101" s="12">
        <f t="shared" si="18"/>
        <v>241.51811385853938</v>
      </c>
      <c r="Y101" s="12">
        <f t="shared" si="19"/>
        <v>356.5267395054629</v>
      </c>
      <c r="Z101" s="2">
        <v>30</v>
      </c>
      <c r="AA101" s="2">
        <v>50</v>
      </c>
    </row>
    <row r="102" spans="2:27" x14ac:dyDescent="0.25">
      <c r="B102" s="62">
        <v>43141</v>
      </c>
      <c r="C102" s="70"/>
      <c r="D102" s="70"/>
      <c r="E102" s="59"/>
      <c r="F102" s="70">
        <v>0</v>
      </c>
      <c r="G102" s="26">
        <f t="shared" si="24"/>
        <v>0</v>
      </c>
      <c r="H102" s="26">
        <f t="shared" si="25"/>
        <v>0</v>
      </c>
      <c r="I102" s="68">
        <f t="shared" si="26"/>
        <v>0</v>
      </c>
      <c r="J102" s="69">
        <v>0</v>
      </c>
      <c r="K102" s="31">
        <f t="shared" si="27"/>
        <v>0</v>
      </c>
      <c r="L102" s="44">
        <f t="shared" si="30"/>
        <v>0</v>
      </c>
      <c r="M102" s="45">
        <f t="shared" si="30"/>
        <v>0</v>
      </c>
      <c r="N102" s="46">
        <f>K102</f>
        <v>0</v>
      </c>
      <c r="O102" s="149">
        <f>SUM(L102:L104)/3</f>
        <v>24.164726400000003</v>
      </c>
      <c r="P102" s="156">
        <f t="shared" ref="P102:Q102" si="31">SUM(M102:M104)/3</f>
        <v>13.895759861989648</v>
      </c>
      <c r="Q102" s="157">
        <f t="shared" si="31"/>
        <v>0.14033333333333334</v>
      </c>
      <c r="V102" s="32">
        <v>420</v>
      </c>
      <c r="W102" s="2">
        <v>620</v>
      </c>
      <c r="X102" s="12">
        <f t="shared" si="18"/>
        <v>241.51811385853938</v>
      </c>
      <c r="Y102" s="12">
        <f t="shared" si="19"/>
        <v>356.5267395054629</v>
      </c>
      <c r="Z102" s="2">
        <v>30</v>
      </c>
      <c r="AA102" s="2">
        <v>50</v>
      </c>
    </row>
    <row r="103" spans="2:27" x14ac:dyDescent="0.25">
      <c r="B103" s="62">
        <v>43142</v>
      </c>
      <c r="C103" s="70">
        <v>2</v>
      </c>
      <c r="D103" s="70">
        <v>10.34</v>
      </c>
      <c r="E103" s="59">
        <v>0.22</v>
      </c>
      <c r="F103" s="70">
        <v>11</v>
      </c>
      <c r="G103" s="26">
        <f t="shared" si="24"/>
        <v>2630.76</v>
      </c>
      <c r="H103" s="26">
        <f t="shared" si="25"/>
        <v>20.8356192</v>
      </c>
      <c r="I103" s="68">
        <f t="shared" si="26"/>
        <v>11.981379643473259</v>
      </c>
      <c r="J103" s="69">
        <v>11</v>
      </c>
      <c r="K103" s="31">
        <f t="shared" si="27"/>
        <v>0.121</v>
      </c>
      <c r="L103" s="44">
        <f t="shared" si="30"/>
        <v>20.8356192</v>
      </c>
      <c r="M103" s="45">
        <f t="shared" si="30"/>
        <v>11.981379643473259</v>
      </c>
      <c r="N103" s="46">
        <f>K103</f>
        <v>0.121</v>
      </c>
      <c r="O103" s="147"/>
      <c r="P103" s="151"/>
      <c r="Q103" s="154"/>
      <c r="V103" s="32">
        <v>420</v>
      </c>
      <c r="W103" s="2">
        <v>620</v>
      </c>
      <c r="X103" s="12">
        <f t="shared" si="18"/>
        <v>241.51811385853938</v>
      </c>
      <c r="Y103" s="12">
        <f t="shared" si="19"/>
        <v>356.5267395054629</v>
      </c>
      <c r="Z103" s="2">
        <v>30</v>
      </c>
      <c r="AA103" s="2">
        <v>50</v>
      </c>
    </row>
    <row r="104" spans="2:27" x14ac:dyDescent="0.25">
      <c r="B104" s="62">
        <v>43143</v>
      </c>
      <c r="C104" s="70">
        <v>2</v>
      </c>
      <c r="D104" s="70">
        <v>10.27</v>
      </c>
      <c r="E104" s="59">
        <v>0.2</v>
      </c>
      <c r="F104" s="70">
        <v>30</v>
      </c>
      <c r="G104" s="26">
        <f t="shared" si="24"/>
        <v>2391.6</v>
      </c>
      <c r="H104" s="26">
        <f t="shared" si="25"/>
        <v>51.658560000000001</v>
      </c>
      <c r="I104" s="68">
        <f t="shared" si="26"/>
        <v>29.705899942495687</v>
      </c>
      <c r="J104" s="69">
        <v>10</v>
      </c>
      <c r="K104" s="31">
        <f t="shared" si="27"/>
        <v>0.3</v>
      </c>
      <c r="L104" s="44">
        <f t="shared" si="30"/>
        <v>51.658560000000001</v>
      </c>
      <c r="M104" s="45">
        <f t="shared" si="30"/>
        <v>29.705899942495687</v>
      </c>
      <c r="N104" s="46">
        <f>K104</f>
        <v>0.3</v>
      </c>
      <c r="O104" s="148"/>
      <c r="P104" s="152"/>
      <c r="Q104" s="155"/>
      <c r="V104" s="32">
        <v>420</v>
      </c>
      <c r="W104" s="2">
        <v>620</v>
      </c>
      <c r="X104" s="12">
        <f t="shared" si="18"/>
        <v>241.51811385853938</v>
      </c>
      <c r="Y104" s="12">
        <f t="shared" si="19"/>
        <v>356.5267395054629</v>
      </c>
      <c r="Z104" s="2">
        <v>30</v>
      </c>
      <c r="AA104" s="2">
        <v>50</v>
      </c>
    </row>
    <row r="105" spans="2:27" x14ac:dyDescent="0.25">
      <c r="B105" s="62">
        <v>43144</v>
      </c>
      <c r="C105" s="70">
        <v>3</v>
      </c>
      <c r="D105" s="70">
        <v>9.9600000000000009</v>
      </c>
      <c r="E105" s="59">
        <v>0.16</v>
      </c>
      <c r="F105" s="70">
        <v>30</v>
      </c>
      <c r="G105" s="26">
        <f t="shared" si="24"/>
        <v>1913.28</v>
      </c>
      <c r="H105" s="26">
        <f t="shared" si="25"/>
        <v>41.326847999999998</v>
      </c>
      <c r="I105" s="68">
        <f t="shared" si="26"/>
        <v>23.764719953996547</v>
      </c>
      <c r="J105" s="69">
        <v>8</v>
      </c>
      <c r="K105" s="31">
        <f t="shared" si="27"/>
        <v>0.24</v>
      </c>
      <c r="L105" s="161">
        <f>SUM(H105:H107)</f>
        <v>213.17765759999997</v>
      </c>
      <c r="M105" s="163">
        <f>SUM(I105:I107)</f>
        <v>122.5863470960322</v>
      </c>
      <c r="N105" s="164">
        <f>SUM(K105:K107)</f>
        <v>0.88400000000000001</v>
      </c>
      <c r="O105" s="149">
        <f>SUM(L112:L117)/3</f>
        <v>141.88884479999999</v>
      </c>
      <c r="P105" s="156">
        <f t="shared" ref="P105:Q105" si="32">SUM(M112:M117)/3</f>
        <v>81.592205175388145</v>
      </c>
      <c r="Q105" s="157">
        <f t="shared" si="32"/>
        <v>0.47166666666666668</v>
      </c>
      <c r="V105" s="32">
        <v>420</v>
      </c>
      <c r="W105" s="2">
        <v>620</v>
      </c>
      <c r="X105" s="12">
        <f t="shared" si="18"/>
        <v>241.51811385853938</v>
      </c>
      <c r="Y105" s="12">
        <f t="shared" si="19"/>
        <v>356.5267395054629</v>
      </c>
      <c r="Z105" s="2">
        <v>30</v>
      </c>
      <c r="AA105" s="2">
        <v>50</v>
      </c>
    </row>
    <row r="106" spans="2:27" x14ac:dyDescent="0.25">
      <c r="B106" s="62">
        <v>43144</v>
      </c>
      <c r="C106" s="70">
        <v>1</v>
      </c>
      <c r="D106" s="70">
        <v>9.86</v>
      </c>
      <c r="E106" s="59">
        <v>0.44</v>
      </c>
      <c r="F106" s="70">
        <v>18</v>
      </c>
      <c r="G106" s="26">
        <f t="shared" si="24"/>
        <v>5261.52</v>
      </c>
      <c r="H106" s="26">
        <f t="shared" si="25"/>
        <v>68.189299200000008</v>
      </c>
      <c r="I106" s="68">
        <f t="shared" si="26"/>
        <v>39.21178792409431</v>
      </c>
      <c r="J106" s="69">
        <v>14</v>
      </c>
      <c r="K106" s="31">
        <f t="shared" si="27"/>
        <v>0.252</v>
      </c>
      <c r="L106" s="165"/>
      <c r="M106" s="165"/>
      <c r="N106" s="165"/>
      <c r="O106" s="147"/>
      <c r="P106" s="151"/>
      <c r="Q106" s="154"/>
      <c r="V106" s="32">
        <v>420</v>
      </c>
      <c r="W106" s="2">
        <v>620</v>
      </c>
      <c r="X106" s="12">
        <f t="shared" si="18"/>
        <v>241.51811385853938</v>
      </c>
      <c r="Y106" s="12">
        <f t="shared" si="19"/>
        <v>356.5267395054629</v>
      </c>
      <c r="Z106" s="2">
        <v>30</v>
      </c>
      <c r="AA106" s="2">
        <v>50</v>
      </c>
    </row>
    <row r="107" spans="2:27" x14ac:dyDescent="0.25">
      <c r="B107" s="62">
        <v>43144</v>
      </c>
      <c r="C107" s="70">
        <v>2</v>
      </c>
      <c r="D107" s="70">
        <v>10</v>
      </c>
      <c r="E107" s="59">
        <v>0.43</v>
      </c>
      <c r="F107" s="70">
        <v>28</v>
      </c>
      <c r="G107" s="26">
        <f t="shared" si="24"/>
        <v>5141.9399999999996</v>
      </c>
      <c r="H107" s="26">
        <f t="shared" si="25"/>
        <v>103.66151039999998</v>
      </c>
      <c r="I107" s="68">
        <f t="shared" si="26"/>
        <v>59.609839217941335</v>
      </c>
      <c r="J107" s="69">
        <v>14</v>
      </c>
      <c r="K107" s="31">
        <f t="shared" si="27"/>
        <v>0.39200000000000002</v>
      </c>
      <c r="L107" s="165"/>
      <c r="M107" s="165"/>
      <c r="N107" s="165"/>
      <c r="O107" s="147"/>
      <c r="P107" s="151"/>
      <c r="Q107" s="154"/>
      <c r="V107" s="32">
        <v>420</v>
      </c>
      <c r="W107" s="2">
        <v>620</v>
      </c>
      <c r="X107" s="12">
        <f t="shared" si="18"/>
        <v>241.51811385853938</v>
      </c>
      <c r="Y107" s="12">
        <f t="shared" si="19"/>
        <v>356.5267395054629</v>
      </c>
      <c r="Z107" s="2">
        <v>30</v>
      </c>
      <c r="AA107" s="2">
        <v>50</v>
      </c>
    </row>
    <row r="108" spans="2:27" x14ac:dyDescent="0.25">
      <c r="B108" s="62">
        <v>43145</v>
      </c>
      <c r="C108" s="70">
        <v>3</v>
      </c>
      <c r="D108" s="70">
        <v>9.94</v>
      </c>
      <c r="E108" s="59">
        <v>0.32</v>
      </c>
      <c r="F108" s="70">
        <v>27</v>
      </c>
      <c r="G108" s="26">
        <f t="shared" si="24"/>
        <v>3826.56</v>
      </c>
      <c r="H108" s="26">
        <f t="shared" si="25"/>
        <v>74.388326399999983</v>
      </c>
      <c r="I108" s="68">
        <f t="shared" si="26"/>
        <v>42.776495917193778</v>
      </c>
      <c r="J108" s="69">
        <v>13</v>
      </c>
      <c r="K108" s="31">
        <f t="shared" si="27"/>
        <v>0.35099999999999998</v>
      </c>
      <c r="L108" s="161">
        <f>SUM(H108:H111)</f>
        <v>274.9957344</v>
      </c>
      <c r="M108" s="163">
        <f>SUM(I108:I111)</f>
        <v>158.13440736055202</v>
      </c>
      <c r="N108" s="164">
        <f>SUM(K108:K111)</f>
        <v>1.2570000000000001</v>
      </c>
      <c r="O108" s="147"/>
      <c r="P108" s="151"/>
      <c r="Q108" s="154"/>
      <c r="V108" s="32">
        <v>420</v>
      </c>
      <c r="W108" s="2">
        <v>620</v>
      </c>
      <c r="X108" s="12">
        <f t="shared" si="18"/>
        <v>241.51811385853938</v>
      </c>
      <c r="Y108" s="12">
        <f t="shared" si="19"/>
        <v>356.5267395054629</v>
      </c>
      <c r="Z108" s="2">
        <v>30</v>
      </c>
      <c r="AA108" s="2">
        <v>50</v>
      </c>
    </row>
    <row r="109" spans="2:27" x14ac:dyDescent="0.25">
      <c r="B109" s="62">
        <v>43145</v>
      </c>
      <c r="C109" s="70">
        <v>2</v>
      </c>
      <c r="D109" s="70">
        <v>9.7799999999999994</v>
      </c>
      <c r="E109" s="59">
        <v>0.6</v>
      </c>
      <c r="F109" s="70">
        <v>16</v>
      </c>
      <c r="G109" s="26">
        <f t="shared" si="24"/>
        <v>7174.8</v>
      </c>
      <c r="H109" s="26">
        <f t="shared" si="25"/>
        <v>82.653695999999997</v>
      </c>
      <c r="I109" s="68">
        <f t="shared" si="26"/>
        <v>47.529439907993094</v>
      </c>
      <c r="J109" s="69">
        <v>16</v>
      </c>
      <c r="K109" s="31">
        <f t="shared" si="27"/>
        <v>0.25600000000000001</v>
      </c>
      <c r="L109" s="165"/>
      <c r="M109" s="165"/>
      <c r="N109" s="165"/>
      <c r="O109" s="147"/>
      <c r="P109" s="151"/>
      <c r="Q109" s="154"/>
      <c r="V109" s="32">
        <v>420</v>
      </c>
      <c r="W109" s="2">
        <v>620</v>
      </c>
      <c r="X109" s="12">
        <f t="shared" si="18"/>
        <v>241.51811385853938</v>
      </c>
      <c r="Y109" s="12">
        <f t="shared" si="19"/>
        <v>356.5267395054629</v>
      </c>
      <c r="Z109" s="2">
        <v>30</v>
      </c>
      <c r="AA109" s="2">
        <v>50</v>
      </c>
    </row>
    <row r="110" spans="2:27" x14ac:dyDescent="0.25">
      <c r="B110" s="62">
        <v>43145</v>
      </c>
      <c r="C110" s="70">
        <v>3</v>
      </c>
      <c r="D110" s="70">
        <v>10.02</v>
      </c>
      <c r="E110" s="59">
        <v>0.27</v>
      </c>
      <c r="F110" s="70">
        <v>30</v>
      </c>
      <c r="G110" s="26">
        <f t="shared" si="24"/>
        <v>3228.6600000000003</v>
      </c>
      <c r="H110" s="26">
        <f t="shared" si="25"/>
        <v>69.739056000000005</v>
      </c>
      <c r="I110" s="68">
        <f t="shared" si="26"/>
        <v>40.102964922369175</v>
      </c>
      <c r="J110" s="69">
        <v>13</v>
      </c>
      <c r="K110" s="31">
        <f t="shared" si="27"/>
        <v>0.39</v>
      </c>
      <c r="L110" s="165"/>
      <c r="M110" s="165"/>
      <c r="N110" s="165"/>
      <c r="O110" s="147"/>
      <c r="P110" s="151"/>
      <c r="Q110" s="154"/>
      <c r="V110" s="32">
        <v>420</v>
      </c>
      <c r="W110" s="2">
        <v>620</v>
      </c>
      <c r="X110" s="12">
        <f t="shared" si="18"/>
        <v>241.51811385853938</v>
      </c>
      <c r="Y110" s="12">
        <f t="shared" si="19"/>
        <v>356.5267395054629</v>
      </c>
      <c r="Z110" s="2">
        <v>30</v>
      </c>
      <c r="AA110" s="2">
        <v>50</v>
      </c>
    </row>
    <row r="111" spans="2:27" x14ac:dyDescent="0.25">
      <c r="B111" s="62">
        <v>43145</v>
      </c>
      <c r="C111" s="70">
        <v>1</v>
      </c>
      <c r="D111" s="70">
        <v>9.8000000000000007</v>
      </c>
      <c r="E111" s="59">
        <v>0.28000000000000003</v>
      </c>
      <c r="F111" s="70">
        <v>20</v>
      </c>
      <c r="G111" s="26">
        <f t="shared" si="24"/>
        <v>3348.2400000000002</v>
      </c>
      <c r="H111" s="26">
        <f t="shared" si="25"/>
        <v>48.214655999999998</v>
      </c>
      <c r="I111" s="68">
        <f t="shared" si="26"/>
        <v>27.725506612995972</v>
      </c>
      <c r="J111" s="69">
        <v>13</v>
      </c>
      <c r="K111" s="31">
        <f t="shared" si="27"/>
        <v>0.26</v>
      </c>
      <c r="L111" s="162"/>
      <c r="M111" s="162"/>
      <c r="N111" s="162"/>
      <c r="O111" s="147"/>
      <c r="P111" s="151"/>
      <c r="Q111" s="154"/>
      <c r="V111" s="32">
        <v>420</v>
      </c>
      <c r="W111" s="2">
        <v>620</v>
      </c>
      <c r="X111" s="12">
        <f t="shared" si="18"/>
        <v>241.51811385853938</v>
      </c>
      <c r="Y111" s="12">
        <f t="shared" si="19"/>
        <v>356.5267395054629</v>
      </c>
      <c r="Z111" s="2">
        <v>30</v>
      </c>
      <c r="AA111" s="2">
        <v>50</v>
      </c>
    </row>
    <row r="112" spans="2:27" x14ac:dyDescent="0.25">
      <c r="B112" s="62">
        <v>43146</v>
      </c>
      <c r="C112" s="70">
        <v>2</v>
      </c>
      <c r="D112" s="70">
        <v>10.4</v>
      </c>
      <c r="E112" s="59">
        <v>0.8</v>
      </c>
      <c r="F112" s="70">
        <v>12</v>
      </c>
      <c r="G112" s="26">
        <f t="shared" si="24"/>
        <v>9566.4</v>
      </c>
      <c r="H112" s="26">
        <f t="shared" si="25"/>
        <v>82.653695999999997</v>
      </c>
      <c r="I112" s="68">
        <f t="shared" si="26"/>
        <v>47.529439907993094</v>
      </c>
      <c r="J112" s="69">
        <v>20</v>
      </c>
      <c r="K112" s="31">
        <f t="shared" si="27"/>
        <v>0.24</v>
      </c>
      <c r="L112" s="161">
        <f>SUM(H112:H114)</f>
        <v>236.2518144</v>
      </c>
      <c r="M112" s="163">
        <f>SUM(I112:I114)</f>
        <v>135.85498240368025</v>
      </c>
      <c r="N112" s="164">
        <f>SUM(K112:K114)</f>
        <v>0.79499999999999993</v>
      </c>
      <c r="O112" s="147"/>
      <c r="P112" s="151"/>
      <c r="Q112" s="154"/>
      <c r="V112" s="32">
        <v>420</v>
      </c>
      <c r="W112" s="2">
        <v>620</v>
      </c>
      <c r="X112" s="12">
        <f t="shared" si="18"/>
        <v>241.51811385853938</v>
      </c>
      <c r="Y112" s="12">
        <f t="shared" si="19"/>
        <v>356.5267395054629</v>
      </c>
      <c r="Z112" s="2">
        <v>30</v>
      </c>
      <c r="AA112" s="2">
        <v>50</v>
      </c>
    </row>
    <row r="113" spans="2:27" x14ac:dyDescent="0.25">
      <c r="B113" s="62">
        <v>43146</v>
      </c>
      <c r="C113" s="70">
        <v>3</v>
      </c>
      <c r="D113" s="70">
        <v>9.6999999999999993</v>
      </c>
      <c r="E113" s="59">
        <v>0.52</v>
      </c>
      <c r="F113" s="70">
        <v>17</v>
      </c>
      <c r="G113" s="26">
        <f t="shared" si="24"/>
        <v>6218.16</v>
      </c>
      <c r="H113" s="26">
        <f t="shared" si="25"/>
        <v>76.110278399999999</v>
      </c>
      <c r="I113" s="68">
        <f t="shared" si="26"/>
        <v>43.766692581943644</v>
      </c>
      <c r="J113" s="69">
        <v>15</v>
      </c>
      <c r="K113" s="31">
        <f t="shared" si="27"/>
        <v>0.255</v>
      </c>
      <c r="L113" s="165"/>
      <c r="M113" s="165"/>
      <c r="N113" s="165"/>
      <c r="O113" s="147"/>
      <c r="P113" s="151"/>
      <c r="Q113" s="154"/>
      <c r="V113" s="32">
        <v>420</v>
      </c>
      <c r="W113" s="2">
        <v>620</v>
      </c>
      <c r="X113" s="12">
        <f t="shared" si="18"/>
        <v>241.51811385853938</v>
      </c>
      <c r="Y113" s="12">
        <f t="shared" si="19"/>
        <v>356.5267395054629</v>
      </c>
      <c r="Z113" s="2">
        <v>30</v>
      </c>
      <c r="AA113" s="2">
        <v>50</v>
      </c>
    </row>
    <row r="114" spans="2:27" x14ac:dyDescent="0.25">
      <c r="B114" s="62">
        <v>43146</v>
      </c>
      <c r="C114" s="70">
        <v>1</v>
      </c>
      <c r="D114" s="70">
        <v>10.16</v>
      </c>
      <c r="E114" s="59">
        <v>0.45</v>
      </c>
      <c r="F114" s="70">
        <v>20</v>
      </c>
      <c r="G114" s="26">
        <f t="shared" si="24"/>
        <v>5381.1</v>
      </c>
      <c r="H114" s="26">
        <f t="shared" si="25"/>
        <v>77.487839999999991</v>
      </c>
      <c r="I114" s="68">
        <f t="shared" si="26"/>
        <v>44.558849913743522</v>
      </c>
      <c r="J114" s="69">
        <v>15</v>
      </c>
      <c r="K114" s="31">
        <f t="shared" si="27"/>
        <v>0.3</v>
      </c>
      <c r="L114" s="165"/>
      <c r="M114" s="165"/>
      <c r="N114" s="165"/>
      <c r="O114" s="148"/>
      <c r="P114" s="152"/>
      <c r="Q114" s="155"/>
      <c r="V114" s="32">
        <v>420</v>
      </c>
      <c r="W114" s="2">
        <v>620</v>
      </c>
      <c r="X114" s="12">
        <f t="shared" si="18"/>
        <v>241.51811385853938</v>
      </c>
      <c r="Y114" s="12">
        <f t="shared" si="19"/>
        <v>356.5267395054629</v>
      </c>
      <c r="Z114" s="2">
        <v>30</v>
      </c>
      <c r="AA114" s="2">
        <v>50</v>
      </c>
    </row>
    <row r="115" spans="2:27" x14ac:dyDescent="0.25">
      <c r="B115" s="62">
        <v>43147</v>
      </c>
      <c r="C115" s="70">
        <v>2</v>
      </c>
      <c r="D115" s="70">
        <v>9.85</v>
      </c>
      <c r="E115" s="59">
        <v>0.69</v>
      </c>
      <c r="F115" s="70">
        <v>20</v>
      </c>
      <c r="G115" s="26">
        <f t="shared" si="24"/>
        <v>8251.0199999999986</v>
      </c>
      <c r="H115" s="26">
        <f t="shared" si="25"/>
        <v>118.81468799999998</v>
      </c>
      <c r="I115" s="68">
        <f t="shared" si="26"/>
        <v>68.323569867740062</v>
      </c>
      <c r="J115" s="69">
        <v>17</v>
      </c>
      <c r="K115" s="31">
        <f t="shared" si="27"/>
        <v>0.34</v>
      </c>
      <c r="L115" s="161">
        <f>SUM(H115:H116)</f>
        <v>189.41471999999999</v>
      </c>
      <c r="M115" s="163">
        <f>SUM(I115:I116)</f>
        <v>108.92163312248417</v>
      </c>
      <c r="N115" s="164">
        <f>SUM(K115:K116)</f>
        <v>0.62000000000000011</v>
      </c>
      <c r="O115" s="149">
        <f>SUM(L115:L118)/3</f>
        <v>83.801664000000002</v>
      </c>
      <c r="P115" s="156">
        <f t="shared" ref="P115:Q115" si="33">SUM(M115:M118)/3</f>
        <v>48.189571017826324</v>
      </c>
      <c r="Q115" s="157">
        <f t="shared" si="33"/>
        <v>0.32666666666666672</v>
      </c>
      <c r="V115" s="32">
        <v>420</v>
      </c>
      <c r="W115" s="2">
        <v>620</v>
      </c>
      <c r="X115" s="12">
        <f t="shared" si="18"/>
        <v>241.51811385853938</v>
      </c>
      <c r="Y115" s="12">
        <f t="shared" si="19"/>
        <v>356.5267395054629</v>
      </c>
      <c r="Z115" s="2">
        <v>30</v>
      </c>
      <c r="AA115" s="2">
        <v>50</v>
      </c>
    </row>
    <row r="116" spans="2:27" x14ac:dyDescent="0.25">
      <c r="B116" s="62">
        <v>43147</v>
      </c>
      <c r="C116" s="70">
        <v>1</v>
      </c>
      <c r="D116" s="70">
        <v>9.6999999999999993</v>
      </c>
      <c r="E116" s="59">
        <v>0.41</v>
      </c>
      <c r="F116" s="70">
        <v>20</v>
      </c>
      <c r="G116" s="26">
        <f t="shared" si="24"/>
        <v>4902.78</v>
      </c>
      <c r="H116" s="26">
        <f t="shared" si="25"/>
        <v>70.600031999999999</v>
      </c>
      <c r="I116" s="68">
        <f t="shared" si="26"/>
        <v>40.598063254744105</v>
      </c>
      <c r="J116" s="69">
        <v>14</v>
      </c>
      <c r="K116" s="31">
        <f t="shared" si="27"/>
        <v>0.28000000000000003</v>
      </c>
      <c r="L116" s="162"/>
      <c r="M116" s="162"/>
      <c r="N116" s="162"/>
      <c r="O116" s="147"/>
      <c r="P116" s="151"/>
      <c r="Q116" s="154"/>
      <c r="V116" s="32">
        <v>420</v>
      </c>
      <c r="W116" s="2">
        <v>620</v>
      </c>
      <c r="X116" s="12">
        <f t="shared" si="18"/>
        <v>241.51811385853938</v>
      </c>
      <c r="Y116" s="12">
        <f t="shared" si="19"/>
        <v>356.5267395054629</v>
      </c>
      <c r="Z116" s="2">
        <v>30</v>
      </c>
      <c r="AA116" s="2">
        <v>50</v>
      </c>
    </row>
    <row r="117" spans="2:27" x14ac:dyDescent="0.25">
      <c r="B117" s="62">
        <v>43148</v>
      </c>
      <c r="C117" s="70"/>
      <c r="D117" s="70"/>
      <c r="E117" s="59"/>
      <c r="F117" s="70">
        <v>0</v>
      </c>
      <c r="G117" s="26">
        <f t="shared" si="24"/>
        <v>0</v>
      </c>
      <c r="H117" s="26">
        <f t="shared" si="25"/>
        <v>0</v>
      </c>
      <c r="I117" s="68">
        <f t="shared" si="26"/>
        <v>0</v>
      </c>
      <c r="J117" s="69">
        <v>0</v>
      </c>
      <c r="K117" s="31">
        <f t="shared" si="27"/>
        <v>0</v>
      </c>
      <c r="L117" s="44">
        <f>H117</f>
        <v>0</v>
      </c>
      <c r="M117" s="45">
        <f>I117</f>
        <v>0</v>
      </c>
      <c r="N117" s="46">
        <f>K117</f>
        <v>0</v>
      </c>
      <c r="O117" s="147"/>
      <c r="P117" s="151"/>
      <c r="Q117" s="154"/>
      <c r="V117" s="32">
        <v>420</v>
      </c>
      <c r="W117" s="2">
        <v>620</v>
      </c>
      <c r="X117" s="12">
        <f t="shared" si="18"/>
        <v>241.51811385853938</v>
      </c>
      <c r="Y117" s="12">
        <f t="shared" si="19"/>
        <v>356.5267395054629</v>
      </c>
      <c r="Z117" s="2">
        <v>30</v>
      </c>
      <c r="AA117" s="2">
        <v>50</v>
      </c>
    </row>
    <row r="118" spans="2:27" x14ac:dyDescent="0.25">
      <c r="B118" s="62">
        <v>43149</v>
      </c>
      <c r="C118" s="70">
        <v>2</v>
      </c>
      <c r="D118" s="70">
        <v>9.9</v>
      </c>
      <c r="E118" s="59">
        <v>0.24</v>
      </c>
      <c r="F118" s="70">
        <v>30</v>
      </c>
      <c r="G118" s="26">
        <f t="shared" si="24"/>
        <v>2869.92</v>
      </c>
      <c r="H118" s="26">
        <f t="shared" si="25"/>
        <v>61.990271999999997</v>
      </c>
      <c r="I118" s="68">
        <f t="shared" si="26"/>
        <v>35.647079930994821</v>
      </c>
      <c r="J118" s="69">
        <v>12</v>
      </c>
      <c r="K118" s="31">
        <f t="shared" si="27"/>
        <v>0.36</v>
      </c>
      <c r="L118" s="44">
        <f>H118</f>
        <v>61.990271999999997</v>
      </c>
      <c r="M118" s="45">
        <f>I118</f>
        <v>35.647079930994821</v>
      </c>
      <c r="N118" s="46">
        <f>K118</f>
        <v>0.36</v>
      </c>
      <c r="O118" s="148"/>
      <c r="P118" s="152"/>
      <c r="Q118" s="155"/>
      <c r="V118" s="32">
        <v>420</v>
      </c>
      <c r="W118" s="2">
        <v>620</v>
      </c>
      <c r="X118" s="12">
        <f t="shared" si="18"/>
        <v>241.51811385853938</v>
      </c>
      <c r="Y118" s="12">
        <f t="shared" si="19"/>
        <v>356.5267395054629</v>
      </c>
      <c r="Z118" s="2">
        <v>30</v>
      </c>
      <c r="AA118" s="2">
        <v>50</v>
      </c>
    </row>
    <row r="119" spans="2:27" x14ac:dyDescent="0.25">
      <c r="B119" s="62">
        <v>43150</v>
      </c>
      <c r="C119" s="70">
        <v>2</v>
      </c>
      <c r="D119" s="70">
        <v>9.64</v>
      </c>
      <c r="E119" s="59">
        <v>0.31</v>
      </c>
      <c r="F119" s="70">
        <v>30</v>
      </c>
      <c r="G119" s="26">
        <f t="shared" si="24"/>
        <v>3706.98</v>
      </c>
      <c r="H119" s="26">
        <f t="shared" si="25"/>
        <v>80.070767999999987</v>
      </c>
      <c r="I119" s="68">
        <f t="shared" si="26"/>
        <v>46.044144910868305</v>
      </c>
      <c r="J119" s="69">
        <v>13</v>
      </c>
      <c r="K119" s="31">
        <f t="shared" si="27"/>
        <v>0.39</v>
      </c>
      <c r="L119" s="161">
        <f>SUM(H119:H120)</f>
        <v>141.45835679999999</v>
      </c>
      <c r="M119" s="163">
        <f>SUM(I119:I120)</f>
        <v>81.344656009200676</v>
      </c>
      <c r="N119" s="164">
        <f>SUM(K119:K120)</f>
        <v>0.73100000000000009</v>
      </c>
      <c r="O119" s="149">
        <f>SUM(L119:L125)/3</f>
        <v>214.957008</v>
      </c>
      <c r="P119" s="156">
        <f t="shared" ref="P119:Q119" si="34">SUM(M119:M125)/3</f>
        <v>123.60955031627371</v>
      </c>
      <c r="Q119" s="157">
        <f t="shared" si="34"/>
        <v>0.80933333333333335</v>
      </c>
      <c r="V119" s="32">
        <v>420</v>
      </c>
      <c r="W119" s="2">
        <v>620</v>
      </c>
      <c r="X119" s="12">
        <f t="shared" si="18"/>
        <v>241.51811385853938</v>
      </c>
      <c r="Y119" s="12">
        <f t="shared" si="19"/>
        <v>356.5267395054629</v>
      </c>
      <c r="Z119" s="2">
        <v>30</v>
      </c>
      <c r="AA119" s="2">
        <v>50</v>
      </c>
    </row>
    <row r="120" spans="2:27" x14ac:dyDescent="0.25">
      <c r="B120" s="62">
        <v>43150</v>
      </c>
      <c r="C120" s="70">
        <v>3</v>
      </c>
      <c r="D120" s="70">
        <v>9.68</v>
      </c>
      <c r="E120" s="59">
        <v>0.23</v>
      </c>
      <c r="F120" s="70">
        <v>31</v>
      </c>
      <c r="G120" s="26">
        <f t="shared" si="24"/>
        <v>2750.34</v>
      </c>
      <c r="H120" s="26">
        <f t="shared" si="25"/>
        <v>61.387588800000003</v>
      </c>
      <c r="I120" s="68">
        <f t="shared" si="26"/>
        <v>35.300511098332372</v>
      </c>
      <c r="J120" s="69">
        <v>11</v>
      </c>
      <c r="K120" s="31">
        <f t="shared" si="27"/>
        <v>0.34100000000000003</v>
      </c>
      <c r="L120" s="162"/>
      <c r="M120" s="162"/>
      <c r="N120" s="162"/>
      <c r="O120" s="147"/>
      <c r="P120" s="151"/>
      <c r="Q120" s="154"/>
      <c r="V120" s="32">
        <v>420</v>
      </c>
      <c r="W120" s="2">
        <v>620</v>
      </c>
      <c r="X120" s="12">
        <f t="shared" si="18"/>
        <v>241.51811385853938</v>
      </c>
      <c r="Y120" s="12">
        <f t="shared" si="19"/>
        <v>356.5267395054629</v>
      </c>
      <c r="Z120" s="2">
        <v>30</v>
      </c>
      <c r="AA120" s="2">
        <v>50</v>
      </c>
    </row>
    <row r="121" spans="2:27" x14ac:dyDescent="0.25">
      <c r="B121" s="62">
        <v>43151</v>
      </c>
      <c r="C121" s="70">
        <v>1</v>
      </c>
      <c r="D121" s="70">
        <v>10.25</v>
      </c>
      <c r="E121" s="59">
        <v>0.33</v>
      </c>
      <c r="F121" s="70">
        <v>11</v>
      </c>
      <c r="G121" s="26">
        <f t="shared" si="24"/>
        <v>3946.1400000000003</v>
      </c>
      <c r="H121" s="26">
        <f t="shared" si="25"/>
        <v>31.253428799999998</v>
      </c>
      <c r="I121" s="68">
        <f t="shared" si="26"/>
        <v>17.972069465209888</v>
      </c>
      <c r="J121" s="69">
        <v>13</v>
      </c>
      <c r="K121" s="31">
        <f t="shared" si="27"/>
        <v>0.14299999999999999</v>
      </c>
      <c r="L121" s="161">
        <f>SUM(H121:H123)</f>
        <v>169.35397919999997</v>
      </c>
      <c r="M121" s="163">
        <f>SUM(I121:I123)</f>
        <v>97.385841978148321</v>
      </c>
      <c r="N121" s="164">
        <f>SUM(K121:K123)</f>
        <v>0.68700000000000006</v>
      </c>
      <c r="O121" s="147"/>
      <c r="P121" s="151"/>
      <c r="Q121" s="154"/>
      <c r="V121" s="32">
        <v>420</v>
      </c>
      <c r="W121" s="2">
        <v>620</v>
      </c>
      <c r="X121" s="12">
        <f t="shared" si="18"/>
        <v>241.51811385853938</v>
      </c>
      <c r="Y121" s="12">
        <f t="shared" si="19"/>
        <v>356.5267395054629</v>
      </c>
      <c r="Z121" s="2">
        <v>30</v>
      </c>
      <c r="AA121" s="2">
        <v>50</v>
      </c>
    </row>
    <row r="122" spans="2:27" x14ac:dyDescent="0.25">
      <c r="B122" s="62">
        <v>43151</v>
      </c>
      <c r="C122" s="70">
        <v>2</v>
      </c>
      <c r="D122" s="70">
        <v>10.34</v>
      </c>
      <c r="E122" s="59">
        <v>0.47</v>
      </c>
      <c r="F122" s="70">
        <v>25</v>
      </c>
      <c r="G122" s="26">
        <f t="shared" si="24"/>
        <v>5620.2599999999993</v>
      </c>
      <c r="H122" s="26">
        <f t="shared" si="25"/>
        <v>101.16467999999996</v>
      </c>
      <c r="I122" s="68">
        <f t="shared" si="26"/>
        <v>58.174054054054025</v>
      </c>
      <c r="J122" s="69">
        <v>15</v>
      </c>
      <c r="K122" s="31">
        <f t="shared" si="27"/>
        <v>0.375</v>
      </c>
      <c r="L122" s="165"/>
      <c r="M122" s="165"/>
      <c r="N122" s="165"/>
      <c r="O122" s="147"/>
      <c r="P122" s="151"/>
      <c r="Q122" s="154"/>
      <c r="V122" s="32">
        <v>420</v>
      </c>
      <c r="W122" s="2">
        <v>620</v>
      </c>
      <c r="X122" s="12">
        <f t="shared" si="18"/>
        <v>241.51811385853938</v>
      </c>
      <c r="Y122" s="12">
        <f t="shared" si="19"/>
        <v>356.5267395054629</v>
      </c>
      <c r="Z122" s="2">
        <v>30</v>
      </c>
      <c r="AA122" s="2">
        <v>50</v>
      </c>
    </row>
    <row r="123" spans="2:27" x14ac:dyDescent="0.25">
      <c r="B123" s="62">
        <v>43151</v>
      </c>
      <c r="C123" s="70">
        <v>3</v>
      </c>
      <c r="D123" s="70">
        <v>10.01</v>
      </c>
      <c r="E123" s="59">
        <v>0.33</v>
      </c>
      <c r="F123" s="70">
        <v>13</v>
      </c>
      <c r="G123" s="26">
        <f t="shared" si="24"/>
        <v>3946.1400000000003</v>
      </c>
      <c r="H123" s="26">
        <f t="shared" si="25"/>
        <v>36.935870399999999</v>
      </c>
      <c r="I123" s="68">
        <f t="shared" si="26"/>
        <v>21.239718458884415</v>
      </c>
      <c r="J123" s="69">
        <v>13</v>
      </c>
      <c r="K123" s="31">
        <f t="shared" si="27"/>
        <v>0.16900000000000001</v>
      </c>
      <c r="L123" s="165"/>
      <c r="M123" s="165"/>
      <c r="N123" s="165"/>
      <c r="O123" s="147"/>
      <c r="P123" s="151"/>
      <c r="Q123" s="154"/>
      <c r="V123" s="32">
        <v>420</v>
      </c>
      <c r="W123" s="2">
        <v>620</v>
      </c>
      <c r="X123" s="12">
        <f t="shared" si="18"/>
        <v>241.51811385853938</v>
      </c>
      <c r="Y123" s="12">
        <f t="shared" si="19"/>
        <v>356.5267395054629</v>
      </c>
      <c r="Z123" s="2">
        <v>30</v>
      </c>
      <c r="AA123" s="2">
        <v>50</v>
      </c>
    </row>
    <row r="124" spans="2:27" x14ac:dyDescent="0.25">
      <c r="B124" s="62">
        <v>43152</v>
      </c>
      <c r="C124" s="70">
        <v>1</v>
      </c>
      <c r="D124" s="70">
        <v>9.99</v>
      </c>
      <c r="E124" s="59">
        <v>0.56000000000000005</v>
      </c>
      <c r="F124" s="70">
        <v>20</v>
      </c>
      <c r="G124" s="26">
        <f t="shared" si="24"/>
        <v>6696.4800000000005</v>
      </c>
      <c r="H124" s="26">
        <f t="shared" si="25"/>
        <v>96.429311999999996</v>
      </c>
      <c r="I124" s="68">
        <f t="shared" si="26"/>
        <v>55.451013225991943</v>
      </c>
      <c r="J124" s="69">
        <v>16</v>
      </c>
      <c r="K124" s="31">
        <f t="shared" si="27"/>
        <v>0.32</v>
      </c>
      <c r="L124" s="161">
        <f>SUM(H124:H125)</f>
        <v>334.05868800000002</v>
      </c>
      <c r="M124" s="163">
        <f>SUM(I124:I125)</f>
        <v>192.09815296147212</v>
      </c>
      <c r="N124" s="164">
        <f>SUM(K124:K125)</f>
        <v>1.01</v>
      </c>
      <c r="O124" s="147"/>
      <c r="P124" s="151"/>
      <c r="Q124" s="154"/>
      <c r="V124" s="32">
        <v>420</v>
      </c>
      <c r="W124" s="2">
        <v>620</v>
      </c>
      <c r="X124" s="12">
        <f t="shared" si="18"/>
        <v>241.51811385853938</v>
      </c>
      <c r="Y124" s="12">
        <f t="shared" si="19"/>
        <v>356.5267395054629</v>
      </c>
      <c r="Z124" s="2">
        <v>30</v>
      </c>
      <c r="AA124" s="2">
        <v>50</v>
      </c>
    </row>
    <row r="125" spans="2:27" x14ac:dyDescent="0.25">
      <c r="B125" s="62">
        <v>43152</v>
      </c>
      <c r="C125" s="70">
        <v>2</v>
      </c>
      <c r="D125" s="70">
        <v>9.89</v>
      </c>
      <c r="E125" s="59">
        <v>0.92</v>
      </c>
      <c r="F125" s="70">
        <v>30</v>
      </c>
      <c r="G125" s="26">
        <f t="shared" si="24"/>
        <v>11001.36</v>
      </c>
      <c r="H125" s="26">
        <f t="shared" si="25"/>
        <v>237.62937600000004</v>
      </c>
      <c r="I125" s="68">
        <f t="shared" si="26"/>
        <v>136.64713973548018</v>
      </c>
      <c r="J125" s="69">
        <v>23</v>
      </c>
      <c r="K125" s="31">
        <f t="shared" si="27"/>
        <v>0.69</v>
      </c>
      <c r="L125" s="162"/>
      <c r="M125" s="162"/>
      <c r="N125" s="162"/>
      <c r="O125" s="148"/>
      <c r="P125" s="152"/>
      <c r="Q125" s="155"/>
      <c r="V125" s="32">
        <v>420</v>
      </c>
      <c r="W125" s="2">
        <v>620</v>
      </c>
      <c r="X125" s="12">
        <f t="shared" si="18"/>
        <v>241.51811385853938</v>
      </c>
      <c r="Y125" s="12">
        <f t="shared" si="19"/>
        <v>356.5267395054629</v>
      </c>
      <c r="Z125" s="2">
        <v>30</v>
      </c>
      <c r="AA125" s="2">
        <v>50</v>
      </c>
    </row>
    <row r="126" spans="2:27" x14ac:dyDescent="0.25">
      <c r="B126" s="62">
        <v>43153</v>
      </c>
      <c r="C126" s="70">
        <v>3</v>
      </c>
      <c r="D126" s="70">
        <v>9.98</v>
      </c>
      <c r="E126" s="59">
        <v>0.19</v>
      </c>
      <c r="F126" s="70">
        <v>16</v>
      </c>
      <c r="G126" s="26">
        <f t="shared" si="24"/>
        <v>2272.02</v>
      </c>
      <c r="H126" s="26">
        <f t="shared" si="25"/>
        <v>26.173670399999999</v>
      </c>
      <c r="I126" s="68">
        <f t="shared" si="26"/>
        <v>15.050989304197813</v>
      </c>
      <c r="J126" s="69">
        <v>9</v>
      </c>
      <c r="K126" s="31">
        <f t="shared" si="27"/>
        <v>0.14399999999999999</v>
      </c>
      <c r="L126" s="44">
        <f t="shared" ref="L126:M130" si="35">H126</f>
        <v>26.173670399999999</v>
      </c>
      <c r="M126" s="45">
        <f t="shared" si="35"/>
        <v>15.050989304197813</v>
      </c>
      <c r="N126" s="46">
        <f>K126</f>
        <v>0.14399999999999999</v>
      </c>
      <c r="O126" s="149">
        <f>SUM(L126:L128)/3</f>
        <v>8.7245568000000002</v>
      </c>
      <c r="P126" s="156">
        <f t="shared" ref="P126:Q126" si="36">SUM(M126:M128)/3</f>
        <v>5.0169964347326044</v>
      </c>
      <c r="Q126" s="157">
        <f t="shared" si="36"/>
        <v>4.7999999999999994E-2</v>
      </c>
      <c r="V126" s="32">
        <v>420</v>
      </c>
      <c r="W126" s="2">
        <v>620</v>
      </c>
      <c r="X126" s="12">
        <f t="shared" si="18"/>
        <v>241.51811385853938</v>
      </c>
      <c r="Y126" s="12">
        <f t="shared" si="19"/>
        <v>356.5267395054629</v>
      </c>
      <c r="Z126" s="2">
        <v>30</v>
      </c>
      <c r="AA126" s="2">
        <v>50</v>
      </c>
    </row>
    <row r="127" spans="2:27" x14ac:dyDescent="0.25">
      <c r="B127" s="62">
        <v>43154</v>
      </c>
      <c r="C127" s="70"/>
      <c r="D127" s="70"/>
      <c r="E127" s="59"/>
      <c r="F127" s="70">
        <v>0</v>
      </c>
      <c r="G127" s="26">
        <f t="shared" si="24"/>
        <v>0</v>
      </c>
      <c r="H127" s="26">
        <f t="shared" si="25"/>
        <v>0</v>
      </c>
      <c r="I127" s="68">
        <f t="shared" si="26"/>
        <v>0</v>
      </c>
      <c r="J127" s="69">
        <v>0</v>
      </c>
      <c r="K127" s="31">
        <f t="shared" si="27"/>
        <v>0</v>
      </c>
      <c r="L127" s="44">
        <f t="shared" si="35"/>
        <v>0</v>
      </c>
      <c r="M127" s="45">
        <f t="shared" si="35"/>
        <v>0</v>
      </c>
      <c r="N127" s="46">
        <f>K127</f>
        <v>0</v>
      </c>
      <c r="O127" s="147"/>
      <c r="P127" s="151"/>
      <c r="Q127" s="154"/>
      <c r="V127" s="32">
        <v>420</v>
      </c>
      <c r="W127" s="2">
        <v>620</v>
      </c>
      <c r="X127" s="12">
        <f t="shared" si="18"/>
        <v>241.51811385853938</v>
      </c>
      <c r="Y127" s="12">
        <f t="shared" si="19"/>
        <v>356.5267395054629</v>
      </c>
      <c r="Z127" s="2">
        <v>30</v>
      </c>
      <c r="AA127" s="2">
        <v>50</v>
      </c>
    </row>
    <row r="128" spans="2:27" x14ac:dyDescent="0.25">
      <c r="B128" s="62">
        <v>43155</v>
      </c>
      <c r="C128" s="70"/>
      <c r="D128" s="70"/>
      <c r="E128" s="59"/>
      <c r="F128" s="70">
        <v>0</v>
      </c>
      <c r="G128" s="26">
        <f t="shared" si="24"/>
        <v>0</v>
      </c>
      <c r="H128" s="26">
        <f t="shared" si="25"/>
        <v>0</v>
      </c>
      <c r="I128" s="68">
        <f t="shared" si="26"/>
        <v>0</v>
      </c>
      <c r="J128" s="69">
        <v>0</v>
      </c>
      <c r="K128" s="31">
        <f t="shared" si="27"/>
        <v>0</v>
      </c>
      <c r="L128" s="44">
        <f t="shared" si="35"/>
        <v>0</v>
      </c>
      <c r="M128" s="45">
        <f t="shared" si="35"/>
        <v>0</v>
      </c>
      <c r="N128" s="46">
        <f>K128</f>
        <v>0</v>
      </c>
      <c r="O128" s="148"/>
      <c r="P128" s="152"/>
      <c r="Q128" s="155"/>
      <c r="V128" s="32">
        <v>420</v>
      </c>
      <c r="W128" s="2">
        <v>620</v>
      </c>
      <c r="X128" s="12">
        <f t="shared" si="18"/>
        <v>241.51811385853938</v>
      </c>
      <c r="Y128" s="12">
        <f t="shared" si="19"/>
        <v>356.5267395054629</v>
      </c>
      <c r="Z128" s="2">
        <v>30</v>
      </c>
      <c r="AA128" s="2">
        <v>50</v>
      </c>
    </row>
    <row r="129" spans="2:27" x14ac:dyDescent="0.25">
      <c r="B129" s="62">
        <v>43156</v>
      </c>
      <c r="C129" s="70"/>
      <c r="D129" s="70"/>
      <c r="E129" s="59"/>
      <c r="F129" s="70">
        <v>0</v>
      </c>
      <c r="G129" s="26">
        <f t="shared" si="24"/>
        <v>0</v>
      </c>
      <c r="H129" s="26">
        <f t="shared" si="25"/>
        <v>0</v>
      </c>
      <c r="I129" s="68">
        <f t="shared" si="26"/>
        <v>0</v>
      </c>
      <c r="J129" s="69">
        <v>0</v>
      </c>
      <c r="K129" s="31">
        <f t="shared" si="27"/>
        <v>0</v>
      </c>
      <c r="L129" s="44">
        <f t="shared" si="35"/>
        <v>0</v>
      </c>
      <c r="M129" s="45">
        <f t="shared" si="35"/>
        <v>0</v>
      </c>
      <c r="N129" s="46">
        <f>K129</f>
        <v>0</v>
      </c>
      <c r="O129" s="149">
        <f>SUM(L129:L133)/3</f>
        <v>106.04354399999998</v>
      </c>
      <c r="P129" s="156">
        <f t="shared" ref="P129:Q129" si="37">SUM(M129:M133)/3</f>
        <v>60.979611270845311</v>
      </c>
      <c r="Q129" s="157">
        <f t="shared" si="37"/>
        <v>0.43466666666666659</v>
      </c>
      <c r="V129" s="32">
        <v>420</v>
      </c>
      <c r="W129" s="2">
        <v>620</v>
      </c>
      <c r="X129" s="12">
        <f t="shared" si="18"/>
        <v>241.51811385853938</v>
      </c>
      <c r="Y129" s="12">
        <f t="shared" si="19"/>
        <v>356.5267395054629</v>
      </c>
      <c r="Z129" s="2">
        <v>30</v>
      </c>
      <c r="AA129" s="2">
        <v>50</v>
      </c>
    </row>
    <row r="130" spans="2:27" x14ac:dyDescent="0.25">
      <c r="B130" s="62">
        <v>43157</v>
      </c>
      <c r="C130" s="70">
        <v>1</v>
      </c>
      <c r="D130" s="70">
        <v>10.01</v>
      </c>
      <c r="E130" s="59">
        <v>0.24</v>
      </c>
      <c r="F130" s="70">
        <v>20</v>
      </c>
      <c r="G130" s="26">
        <f t="shared" si="24"/>
        <v>2869.92</v>
      </c>
      <c r="H130" s="26">
        <f t="shared" si="25"/>
        <v>41.326847999999998</v>
      </c>
      <c r="I130" s="68">
        <f t="shared" si="26"/>
        <v>23.764719953996547</v>
      </c>
      <c r="J130" s="69">
        <v>11</v>
      </c>
      <c r="K130" s="31">
        <f t="shared" si="27"/>
        <v>0.22</v>
      </c>
      <c r="L130" s="44">
        <f t="shared" si="35"/>
        <v>41.326847999999998</v>
      </c>
      <c r="M130" s="45">
        <f t="shared" si="35"/>
        <v>23.764719953996547</v>
      </c>
      <c r="N130" s="46">
        <f>K130</f>
        <v>0.22</v>
      </c>
      <c r="O130" s="147"/>
      <c r="P130" s="151"/>
      <c r="Q130" s="154"/>
      <c r="V130" s="32">
        <v>420</v>
      </c>
      <c r="W130" s="2">
        <v>620</v>
      </c>
      <c r="X130" s="12">
        <f t="shared" si="18"/>
        <v>241.51811385853938</v>
      </c>
      <c r="Y130" s="12">
        <f t="shared" si="19"/>
        <v>356.5267395054629</v>
      </c>
      <c r="Z130" s="2">
        <v>30</v>
      </c>
      <c r="AA130" s="2">
        <v>50</v>
      </c>
    </row>
    <row r="131" spans="2:27" x14ac:dyDescent="0.25">
      <c r="B131" s="62">
        <v>43158</v>
      </c>
      <c r="C131" s="70">
        <v>2</v>
      </c>
      <c r="D131" s="70">
        <v>9.6999999999999993</v>
      </c>
      <c r="E131" s="59">
        <v>0.46</v>
      </c>
      <c r="F131" s="70">
        <v>34</v>
      </c>
      <c r="G131" s="26">
        <f t="shared" si="24"/>
        <v>5500.68</v>
      </c>
      <c r="H131" s="26">
        <f t="shared" si="25"/>
        <v>134.6566464</v>
      </c>
      <c r="I131" s="68">
        <f t="shared" si="26"/>
        <v>77.43337918343876</v>
      </c>
      <c r="J131" s="69">
        <v>15</v>
      </c>
      <c r="K131" s="31">
        <f t="shared" si="27"/>
        <v>0.51</v>
      </c>
      <c r="L131" s="161">
        <f>SUM(H131:H133)</f>
        <v>276.80378399999995</v>
      </c>
      <c r="M131" s="163">
        <f>SUM(I131:I133)</f>
        <v>159.17411385853939</v>
      </c>
      <c r="N131" s="164">
        <f>SUM(K131:K133)</f>
        <v>1.0839999999999999</v>
      </c>
      <c r="O131" s="147"/>
      <c r="P131" s="151"/>
      <c r="Q131" s="154"/>
      <c r="V131" s="32">
        <v>420</v>
      </c>
      <c r="W131" s="2">
        <v>620</v>
      </c>
      <c r="X131" s="12">
        <f t="shared" si="18"/>
        <v>241.51811385853938</v>
      </c>
      <c r="Y131" s="12">
        <f t="shared" si="19"/>
        <v>356.5267395054629</v>
      </c>
      <c r="Z131" s="2">
        <v>30</v>
      </c>
      <c r="AA131" s="2">
        <v>50</v>
      </c>
    </row>
    <row r="132" spans="2:27" x14ac:dyDescent="0.25">
      <c r="B132" s="62">
        <v>43158</v>
      </c>
      <c r="C132" s="70">
        <v>3</v>
      </c>
      <c r="D132" s="70">
        <v>9.98</v>
      </c>
      <c r="E132" s="59">
        <v>0.4</v>
      </c>
      <c r="F132" s="70">
        <v>30</v>
      </c>
      <c r="G132" s="26">
        <f t="shared" si="24"/>
        <v>4783.2</v>
      </c>
      <c r="H132" s="26">
        <f t="shared" si="25"/>
        <v>103.31712</v>
      </c>
      <c r="I132" s="68">
        <f t="shared" si="26"/>
        <v>59.411799884991375</v>
      </c>
      <c r="J132" s="69">
        <v>14</v>
      </c>
      <c r="K132" s="31">
        <f t="shared" si="27"/>
        <v>0.42</v>
      </c>
      <c r="L132" s="165"/>
      <c r="M132" s="165"/>
      <c r="N132" s="165"/>
      <c r="O132" s="147"/>
      <c r="P132" s="151"/>
      <c r="Q132" s="154"/>
      <c r="V132" s="32">
        <v>420</v>
      </c>
      <c r="W132" s="2">
        <v>620</v>
      </c>
      <c r="X132" s="12">
        <f t="shared" si="18"/>
        <v>241.51811385853938</v>
      </c>
      <c r="Y132" s="12">
        <f t="shared" si="19"/>
        <v>356.5267395054629</v>
      </c>
      <c r="Z132" s="2">
        <v>30</v>
      </c>
      <c r="AA132" s="2">
        <v>50</v>
      </c>
    </row>
    <row r="133" spans="2:27" ht="15.75" thickBot="1" x14ac:dyDescent="0.3">
      <c r="B133" s="62">
        <v>43158</v>
      </c>
      <c r="C133" s="70">
        <v>1</v>
      </c>
      <c r="D133" s="70">
        <v>9.84</v>
      </c>
      <c r="E133" s="59">
        <v>0.41</v>
      </c>
      <c r="F133" s="70">
        <v>11</v>
      </c>
      <c r="G133" s="26">
        <f t="shared" si="24"/>
        <v>4902.78</v>
      </c>
      <c r="H133" s="26">
        <f t="shared" si="25"/>
        <v>38.830017599999991</v>
      </c>
      <c r="I133" s="68">
        <f t="shared" si="26"/>
        <v>22.328934790109251</v>
      </c>
      <c r="J133" s="69">
        <v>14</v>
      </c>
      <c r="K133" s="31">
        <f t="shared" si="27"/>
        <v>0.154</v>
      </c>
      <c r="L133" s="165"/>
      <c r="M133" s="165"/>
      <c r="N133" s="165"/>
      <c r="O133" s="147"/>
      <c r="P133" s="151"/>
      <c r="Q133" s="154"/>
      <c r="V133" s="32">
        <v>420</v>
      </c>
      <c r="W133" s="2">
        <v>620</v>
      </c>
      <c r="X133" s="12">
        <f t="shared" si="18"/>
        <v>241.51811385853938</v>
      </c>
      <c r="Y133" s="12">
        <f t="shared" si="19"/>
        <v>356.5267395054629</v>
      </c>
      <c r="Z133" s="2">
        <v>30</v>
      </c>
      <c r="AA133" s="2">
        <v>50</v>
      </c>
    </row>
    <row r="134" spans="2:27" x14ac:dyDescent="0.25">
      <c r="B134" s="62">
        <v>43159</v>
      </c>
      <c r="C134" s="70">
        <v>2</v>
      </c>
      <c r="D134" s="70">
        <v>9.9</v>
      </c>
      <c r="E134" s="59">
        <v>1.06</v>
      </c>
      <c r="F134" s="70">
        <v>25</v>
      </c>
      <c r="G134" s="26">
        <f t="shared" si="24"/>
        <v>12675.480000000001</v>
      </c>
      <c r="H134" s="26">
        <f t="shared" si="25"/>
        <v>228.15864000000002</v>
      </c>
      <c r="I134" s="68">
        <f t="shared" si="26"/>
        <v>131.20105807935596</v>
      </c>
      <c r="J134" s="69">
        <v>28</v>
      </c>
      <c r="K134" s="31">
        <f t="shared" si="27"/>
        <v>0.7</v>
      </c>
      <c r="L134" s="161">
        <f>SUM(H134:H135)</f>
        <v>289.287936</v>
      </c>
      <c r="M134" s="163">
        <f>SUM(I134:I135)</f>
        <v>166.35303967797586</v>
      </c>
      <c r="N134" s="194">
        <f>SUM(K134:K135)</f>
        <v>0.87</v>
      </c>
      <c r="O134" s="186">
        <f>SUM(L134:L141)/3</f>
        <v>282.7445184</v>
      </c>
      <c r="P134" s="150">
        <f>SUM(M134:M141)/3</f>
        <v>162.59029235192639</v>
      </c>
      <c r="Q134" s="153">
        <f>SUM(N134:N141)/3</f>
        <v>1.0643333333333334</v>
      </c>
      <c r="V134" s="32">
        <v>420</v>
      </c>
      <c r="W134" s="2">
        <v>620</v>
      </c>
      <c r="X134" s="12">
        <f t="shared" si="18"/>
        <v>241.51811385853938</v>
      </c>
      <c r="Y134" s="12">
        <f t="shared" si="19"/>
        <v>356.5267395054629</v>
      </c>
      <c r="Z134" s="2">
        <v>30</v>
      </c>
      <c r="AA134" s="2">
        <v>50</v>
      </c>
    </row>
    <row r="135" spans="2:27" ht="15.75" thickBot="1" x14ac:dyDescent="0.3">
      <c r="B135" s="63">
        <v>43159</v>
      </c>
      <c r="C135" s="5">
        <v>1</v>
      </c>
      <c r="D135" s="5">
        <v>10.050000000000001</v>
      </c>
      <c r="E135" s="71">
        <v>0.71</v>
      </c>
      <c r="F135" s="5">
        <v>10</v>
      </c>
      <c r="G135" s="64">
        <f t="shared" si="24"/>
        <v>8490.18</v>
      </c>
      <c r="H135" s="64">
        <f t="shared" si="25"/>
        <v>61.129296000000004</v>
      </c>
      <c r="I135" s="65">
        <f t="shared" si="26"/>
        <v>35.151981598619898</v>
      </c>
      <c r="J135" s="66">
        <v>17</v>
      </c>
      <c r="K135" s="67">
        <f t="shared" si="27"/>
        <v>0.17</v>
      </c>
      <c r="L135" s="176"/>
      <c r="M135" s="176"/>
      <c r="N135" s="195"/>
      <c r="O135" s="187"/>
      <c r="P135" s="151"/>
      <c r="Q135" s="154"/>
      <c r="V135" s="32">
        <v>420</v>
      </c>
      <c r="W135" s="2">
        <v>620</v>
      </c>
      <c r="X135" s="12">
        <f t="shared" si="18"/>
        <v>241.51811385853938</v>
      </c>
      <c r="Y135" s="12">
        <f t="shared" si="19"/>
        <v>356.5267395054629</v>
      </c>
      <c r="Z135" s="2">
        <v>30</v>
      </c>
      <c r="AA135" s="2">
        <v>50</v>
      </c>
    </row>
    <row r="136" spans="2:27" x14ac:dyDescent="0.25">
      <c r="B136" s="62">
        <v>43160</v>
      </c>
      <c r="C136" s="70">
        <v>2</v>
      </c>
      <c r="D136" s="70">
        <v>10.38</v>
      </c>
      <c r="E136" s="59">
        <v>0.32</v>
      </c>
      <c r="F136" s="70">
        <v>34</v>
      </c>
      <c r="G136" s="60">
        <f t="shared" si="24"/>
        <v>3826.56</v>
      </c>
      <c r="H136" s="60">
        <f t="shared" si="25"/>
        <v>93.674188799999996</v>
      </c>
      <c r="I136" s="77">
        <f t="shared" si="26"/>
        <v>53.866698562392173</v>
      </c>
      <c r="J136" s="78">
        <v>15</v>
      </c>
      <c r="K136" s="61">
        <f t="shared" si="27"/>
        <v>0.51</v>
      </c>
      <c r="L136" s="161">
        <f>SUM(H136:H138)</f>
        <v>263.20036319999997</v>
      </c>
      <c r="M136" s="163">
        <f>SUM(I136:I138)</f>
        <v>151.35156020701552</v>
      </c>
      <c r="N136" s="206">
        <f>SUM(K136:K138)</f>
        <v>1.2270000000000001</v>
      </c>
      <c r="O136" s="166"/>
      <c r="P136" s="166"/>
      <c r="Q136" s="174"/>
      <c r="V136" s="32">
        <v>420</v>
      </c>
      <c r="W136" s="2">
        <v>620</v>
      </c>
      <c r="X136" s="12">
        <f t="shared" ref="X136:X199" si="38">V136/$M$2</f>
        <v>241.51811385853938</v>
      </c>
      <c r="Y136" s="12">
        <f t="shared" ref="Y136:Y199" si="39">W136/$M$2</f>
        <v>356.5267395054629</v>
      </c>
      <c r="Z136" s="2">
        <v>30</v>
      </c>
      <c r="AA136" s="2">
        <v>50</v>
      </c>
    </row>
    <row r="137" spans="2:27" x14ac:dyDescent="0.25">
      <c r="B137" s="62">
        <v>43160</v>
      </c>
      <c r="C137" s="70">
        <v>3</v>
      </c>
      <c r="D137" s="70">
        <v>9.8000000000000007</v>
      </c>
      <c r="E137" s="59">
        <v>0.51</v>
      </c>
      <c r="F137" s="70">
        <v>29</v>
      </c>
      <c r="G137" s="26">
        <f t="shared" si="24"/>
        <v>6098.58</v>
      </c>
      <c r="H137" s="26">
        <f t="shared" si="25"/>
        <v>127.3383504</v>
      </c>
      <c r="I137" s="68">
        <f t="shared" si="26"/>
        <v>73.225043358251867</v>
      </c>
      <c r="J137" s="69">
        <v>17</v>
      </c>
      <c r="K137" s="31">
        <f t="shared" si="27"/>
        <v>0.49299999999999999</v>
      </c>
      <c r="L137" s="165"/>
      <c r="M137" s="165"/>
      <c r="N137" s="207"/>
      <c r="O137" s="166"/>
      <c r="P137" s="166"/>
      <c r="Q137" s="174"/>
      <c r="V137" s="32">
        <v>420</v>
      </c>
      <c r="W137" s="2">
        <v>620</v>
      </c>
      <c r="X137" s="12">
        <f t="shared" si="38"/>
        <v>241.51811385853938</v>
      </c>
      <c r="Y137" s="12">
        <f t="shared" si="39"/>
        <v>356.5267395054629</v>
      </c>
      <c r="Z137" s="2">
        <v>30</v>
      </c>
      <c r="AA137" s="2">
        <v>50</v>
      </c>
    </row>
    <row r="138" spans="2:27" x14ac:dyDescent="0.25">
      <c r="B138" s="62">
        <v>43160</v>
      </c>
      <c r="C138" s="70">
        <v>1</v>
      </c>
      <c r="D138" s="70">
        <v>10.08</v>
      </c>
      <c r="E138" s="59">
        <v>0.35</v>
      </c>
      <c r="F138" s="70">
        <v>14</v>
      </c>
      <c r="G138" s="26">
        <f t="shared" ref="G138:G201" si="40">E138*$M$1</f>
        <v>4185.3</v>
      </c>
      <c r="H138" s="26">
        <f t="shared" ref="H138:H201" si="41">F138*G138/1000*$O$2</f>
        <v>42.187824000000006</v>
      </c>
      <c r="I138" s="68">
        <f t="shared" ref="I138:I201" si="42">H138/$M$2</f>
        <v>24.25981828637148</v>
      </c>
      <c r="J138" s="69">
        <v>16</v>
      </c>
      <c r="K138" s="31">
        <f t="shared" ref="K138:K201" si="43">J138*F138/1000</f>
        <v>0.224</v>
      </c>
      <c r="L138" s="165"/>
      <c r="M138" s="165"/>
      <c r="N138" s="207"/>
      <c r="O138" s="166"/>
      <c r="P138" s="166"/>
      <c r="Q138" s="174"/>
      <c r="V138" s="32">
        <v>420</v>
      </c>
      <c r="W138" s="2">
        <v>620</v>
      </c>
      <c r="X138" s="12">
        <f t="shared" si="38"/>
        <v>241.51811385853938</v>
      </c>
      <c r="Y138" s="12">
        <f t="shared" si="39"/>
        <v>356.5267395054629</v>
      </c>
      <c r="Z138" s="2">
        <v>30</v>
      </c>
      <c r="AA138" s="2">
        <v>50</v>
      </c>
    </row>
    <row r="139" spans="2:27" x14ac:dyDescent="0.25">
      <c r="B139" s="62">
        <v>43161</v>
      </c>
      <c r="C139" s="70">
        <v>2</v>
      </c>
      <c r="D139" s="70">
        <v>10.42</v>
      </c>
      <c r="E139" s="59">
        <v>0.55000000000000004</v>
      </c>
      <c r="F139" s="70">
        <v>15</v>
      </c>
      <c r="G139" s="26">
        <f t="shared" si="40"/>
        <v>6576.9000000000005</v>
      </c>
      <c r="H139" s="26">
        <f t="shared" si="41"/>
        <v>71.03052000000001</v>
      </c>
      <c r="I139" s="68">
        <f t="shared" si="42"/>
        <v>40.845612420931573</v>
      </c>
      <c r="J139" s="69">
        <v>18</v>
      </c>
      <c r="K139" s="31">
        <f t="shared" si="43"/>
        <v>0.27</v>
      </c>
      <c r="L139" s="161">
        <f>SUM(H139:H141)</f>
        <v>295.74525600000004</v>
      </c>
      <c r="M139" s="163">
        <f>SUM(I139:I141)</f>
        <v>170.06627717078783</v>
      </c>
      <c r="N139" s="206">
        <f>SUM(K139:K141)</f>
        <v>1.0960000000000001</v>
      </c>
      <c r="O139" s="166"/>
      <c r="P139" s="166"/>
      <c r="Q139" s="174"/>
      <c r="V139" s="32">
        <v>420</v>
      </c>
      <c r="W139" s="2">
        <v>620</v>
      </c>
      <c r="X139" s="12">
        <f t="shared" si="38"/>
        <v>241.51811385853938</v>
      </c>
      <c r="Y139" s="12">
        <f t="shared" si="39"/>
        <v>356.5267395054629</v>
      </c>
      <c r="Z139" s="2">
        <v>30</v>
      </c>
      <c r="AA139" s="2">
        <v>50</v>
      </c>
    </row>
    <row r="140" spans="2:27" x14ac:dyDescent="0.25">
      <c r="B140" s="62">
        <v>43161</v>
      </c>
      <c r="C140" s="70">
        <v>3</v>
      </c>
      <c r="D140" s="70">
        <v>10.210000000000001</v>
      </c>
      <c r="E140" s="59">
        <v>0.6</v>
      </c>
      <c r="F140" s="70">
        <v>37</v>
      </c>
      <c r="G140" s="26">
        <f t="shared" si="40"/>
        <v>7174.8</v>
      </c>
      <c r="H140" s="26">
        <f t="shared" si="41"/>
        <v>191.13667200000003</v>
      </c>
      <c r="I140" s="68">
        <f t="shared" si="42"/>
        <v>109.91182978723405</v>
      </c>
      <c r="J140" s="69">
        <v>18</v>
      </c>
      <c r="K140" s="31">
        <f t="shared" si="43"/>
        <v>0.66600000000000004</v>
      </c>
      <c r="L140" s="165"/>
      <c r="M140" s="165"/>
      <c r="N140" s="207"/>
      <c r="O140" s="166"/>
      <c r="P140" s="166"/>
      <c r="Q140" s="174"/>
      <c r="V140" s="32">
        <v>420</v>
      </c>
      <c r="W140" s="2">
        <v>620</v>
      </c>
      <c r="X140" s="12">
        <f t="shared" si="38"/>
        <v>241.51811385853938</v>
      </c>
      <c r="Y140" s="12">
        <f t="shared" si="39"/>
        <v>356.5267395054629</v>
      </c>
      <c r="Z140" s="2">
        <v>30</v>
      </c>
      <c r="AA140" s="2">
        <v>50</v>
      </c>
    </row>
    <row r="141" spans="2:27" x14ac:dyDescent="0.25">
      <c r="B141" s="62">
        <v>43161</v>
      </c>
      <c r="C141" s="70">
        <v>1</v>
      </c>
      <c r="D141" s="70">
        <v>9.1999999999999993</v>
      </c>
      <c r="E141" s="59">
        <v>0.39</v>
      </c>
      <c r="F141" s="70">
        <v>10</v>
      </c>
      <c r="G141" s="26">
        <f t="shared" si="40"/>
        <v>4663.62</v>
      </c>
      <c r="H141" s="26">
        <f t="shared" si="41"/>
        <v>33.578063999999998</v>
      </c>
      <c r="I141" s="68">
        <f t="shared" si="42"/>
        <v>19.308834962622193</v>
      </c>
      <c r="J141" s="69">
        <v>16</v>
      </c>
      <c r="K141" s="31">
        <f t="shared" si="43"/>
        <v>0.16</v>
      </c>
      <c r="L141" s="165"/>
      <c r="M141" s="165"/>
      <c r="N141" s="207"/>
      <c r="O141" s="167"/>
      <c r="P141" s="167"/>
      <c r="Q141" s="175"/>
      <c r="V141" s="32">
        <v>420</v>
      </c>
      <c r="W141" s="2">
        <v>620</v>
      </c>
      <c r="X141" s="12">
        <f t="shared" si="38"/>
        <v>241.51811385853938</v>
      </c>
      <c r="Y141" s="12">
        <f t="shared" si="39"/>
        <v>356.5267395054629</v>
      </c>
      <c r="Z141" s="2">
        <v>30</v>
      </c>
      <c r="AA141" s="2">
        <v>50</v>
      </c>
    </row>
    <row r="142" spans="2:27" x14ac:dyDescent="0.25">
      <c r="B142" s="62">
        <v>43162</v>
      </c>
      <c r="C142" s="70">
        <v>2</v>
      </c>
      <c r="D142" s="70">
        <v>9.8699999999999992</v>
      </c>
      <c r="E142" s="59">
        <v>0.56999999999999995</v>
      </c>
      <c r="F142" s="70">
        <v>30</v>
      </c>
      <c r="G142" s="26">
        <f t="shared" si="40"/>
        <v>6816.0599999999995</v>
      </c>
      <c r="H142" s="26">
        <f t="shared" si="41"/>
        <v>147.22689599999998</v>
      </c>
      <c r="I142" s="68">
        <f t="shared" si="42"/>
        <v>84.661814836112697</v>
      </c>
      <c r="J142" s="69">
        <v>18</v>
      </c>
      <c r="K142" s="31">
        <f t="shared" si="43"/>
        <v>0.54</v>
      </c>
      <c r="L142" s="161">
        <f>SUM(H142:H143)</f>
        <v>182.87130239999999</v>
      </c>
      <c r="M142" s="163">
        <f>SUM(I142:I143)</f>
        <v>105.15888579643472</v>
      </c>
      <c r="N142" s="164">
        <f>SUM(K142:K143)</f>
        <v>0.79200000000000004</v>
      </c>
      <c r="O142" s="149">
        <f>SUM(L142:L147)/3</f>
        <v>209.10237119999999</v>
      </c>
      <c r="P142" s="156">
        <f t="shared" ref="P142:Q142" si="44">SUM(M142:M147)/3</f>
        <v>120.2428816561242</v>
      </c>
      <c r="Q142" s="157">
        <f t="shared" si="44"/>
        <v>0.81066666666666665</v>
      </c>
      <c r="V142" s="32">
        <v>420</v>
      </c>
      <c r="W142" s="2">
        <v>620</v>
      </c>
      <c r="X142" s="12">
        <f t="shared" si="38"/>
        <v>241.51811385853938</v>
      </c>
      <c r="Y142" s="12">
        <f t="shared" si="39"/>
        <v>356.5267395054629</v>
      </c>
      <c r="Z142" s="2">
        <v>30</v>
      </c>
      <c r="AA142" s="2">
        <v>50</v>
      </c>
    </row>
    <row r="143" spans="2:27" x14ac:dyDescent="0.25">
      <c r="B143" s="62">
        <v>43162</v>
      </c>
      <c r="C143" s="70">
        <v>1</v>
      </c>
      <c r="D143" s="70">
        <v>10.050000000000001</v>
      </c>
      <c r="E143" s="59">
        <v>0.23</v>
      </c>
      <c r="F143" s="70">
        <v>18</v>
      </c>
      <c r="G143" s="26">
        <f t="shared" si="40"/>
        <v>2750.34</v>
      </c>
      <c r="H143" s="26">
        <f t="shared" si="41"/>
        <v>35.644406400000001</v>
      </c>
      <c r="I143" s="68">
        <f t="shared" si="42"/>
        <v>20.497070960322024</v>
      </c>
      <c r="J143" s="69">
        <v>14</v>
      </c>
      <c r="K143" s="31">
        <f t="shared" si="43"/>
        <v>0.252</v>
      </c>
      <c r="L143" s="162"/>
      <c r="M143" s="162"/>
      <c r="N143" s="162"/>
      <c r="O143" s="147"/>
      <c r="P143" s="151"/>
      <c r="Q143" s="154"/>
      <c r="V143" s="32">
        <v>420</v>
      </c>
      <c r="W143" s="2">
        <v>620</v>
      </c>
      <c r="X143" s="12">
        <f t="shared" si="38"/>
        <v>241.51811385853938</v>
      </c>
      <c r="Y143" s="12">
        <f t="shared" si="39"/>
        <v>356.5267395054629</v>
      </c>
      <c r="Z143" s="2">
        <v>30</v>
      </c>
      <c r="AA143" s="2">
        <v>50</v>
      </c>
    </row>
    <row r="144" spans="2:27" x14ac:dyDescent="0.25">
      <c r="B144" s="62">
        <v>43163</v>
      </c>
      <c r="C144" s="70">
        <v>2</v>
      </c>
      <c r="D144" s="70">
        <v>9.8000000000000007</v>
      </c>
      <c r="E144" s="59">
        <v>0.98</v>
      </c>
      <c r="F144" s="70">
        <v>14</v>
      </c>
      <c r="G144" s="26">
        <f t="shared" si="40"/>
        <v>11718.84</v>
      </c>
      <c r="H144" s="26">
        <f t="shared" si="41"/>
        <v>118.1259072</v>
      </c>
      <c r="I144" s="68">
        <f t="shared" si="42"/>
        <v>67.927491201840141</v>
      </c>
      <c r="J144" s="69">
        <v>23</v>
      </c>
      <c r="K144" s="31">
        <f t="shared" si="43"/>
        <v>0.32200000000000001</v>
      </c>
      <c r="L144" s="161">
        <f>SUM(H144:H145)</f>
        <v>252.95474879999998</v>
      </c>
      <c r="M144" s="163">
        <f>SUM(I144:I145)</f>
        <v>145.45989005175386</v>
      </c>
      <c r="N144" s="164">
        <f>SUM(K144:K145)</f>
        <v>0.7</v>
      </c>
      <c r="O144" s="147"/>
      <c r="P144" s="151"/>
      <c r="Q144" s="154"/>
      <c r="V144" s="32">
        <v>420</v>
      </c>
      <c r="W144" s="2">
        <v>620</v>
      </c>
      <c r="X144" s="12">
        <f t="shared" si="38"/>
        <v>241.51811385853938</v>
      </c>
      <c r="Y144" s="12">
        <f t="shared" si="39"/>
        <v>356.5267395054629</v>
      </c>
      <c r="Z144" s="2">
        <v>30</v>
      </c>
      <c r="AA144" s="2">
        <v>50</v>
      </c>
    </row>
    <row r="145" spans="2:27" x14ac:dyDescent="0.25">
      <c r="B145" s="62">
        <v>43163</v>
      </c>
      <c r="C145" s="70">
        <v>3</v>
      </c>
      <c r="D145" s="70">
        <v>9.9</v>
      </c>
      <c r="E145" s="59">
        <v>0.87</v>
      </c>
      <c r="F145" s="70">
        <v>18</v>
      </c>
      <c r="G145" s="26">
        <f t="shared" si="40"/>
        <v>10403.459999999999</v>
      </c>
      <c r="H145" s="26">
        <f t="shared" si="41"/>
        <v>134.82884159999998</v>
      </c>
      <c r="I145" s="68">
        <f t="shared" si="42"/>
        <v>77.532398849913719</v>
      </c>
      <c r="J145" s="69">
        <v>21</v>
      </c>
      <c r="K145" s="31">
        <f t="shared" si="43"/>
        <v>0.378</v>
      </c>
      <c r="L145" s="162"/>
      <c r="M145" s="162"/>
      <c r="N145" s="162"/>
      <c r="O145" s="147"/>
      <c r="P145" s="151"/>
      <c r="Q145" s="154"/>
      <c r="V145" s="32">
        <v>420</v>
      </c>
      <c r="W145" s="2">
        <v>620</v>
      </c>
      <c r="X145" s="12">
        <f t="shared" si="38"/>
        <v>241.51811385853938</v>
      </c>
      <c r="Y145" s="12">
        <f t="shared" si="39"/>
        <v>356.5267395054629</v>
      </c>
      <c r="Z145" s="2">
        <v>30</v>
      </c>
      <c r="AA145" s="2">
        <v>50</v>
      </c>
    </row>
    <row r="146" spans="2:27" x14ac:dyDescent="0.25">
      <c r="B146" s="62">
        <v>43164</v>
      </c>
      <c r="C146" s="70">
        <v>2</v>
      </c>
      <c r="D146" s="70">
        <v>10.3</v>
      </c>
      <c r="E146" s="59">
        <v>0.34</v>
      </c>
      <c r="F146" s="70">
        <v>36</v>
      </c>
      <c r="G146" s="26">
        <f t="shared" si="40"/>
        <v>4065.7200000000003</v>
      </c>
      <c r="H146" s="26">
        <f t="shared" si="41"/>
        <v>105.38346240000001</v>
      </c>
      <c r="I146" s="68">
        <f t="shared" si="42"/>
        <v>60.600035882691209</v>
      </c>
      <c r="J146" s="69">
        <v>15</v>
      </c>
      <c r="K146" s="31">
        <f t="shared" si="43"/>
        <v>0.54</v>
      </c>
      <c r="L146" s="161">
        <f>SUM(H146:H147)</f>
        <v>191.48106240000001</v>
      </c>
      <c r="M146" s="163">
        <f>SUM(I146:I147)</f>
        <v>110.10986912018402</v>
      </c>
      <c r="N146" s="164">
        <f>SUM(K146:K147)</f>
        <v>0.94000000000000006</v>
      </c>
      <c r="O146" s="147"/>
      <c r="P146" s="151"/>
      <c r="Q146" s="154"/>
      <c r="V146" s="32">
        <v>420</v>
      </c>
      <c r="W146" s="2">
        <v>620</v>
      </c>
      <c r="X146" s="12">
        <f t="shared" si="38"/>
        <v>241.51811385853938</v>
      </c>
      <c r="Y146" s="12">
        <f t="shared" si="39"/>
        <v>356.5267395054629</v>
      </c>
      <c r="Z146" s="2">
        <v>30</v>
      </c>
      <c r="AA146" s="2">
        <v>50</v>
      </c>
    </row>
    <row r="147" spans="2:27" x14ac:dyDescent="0.25">
      <c r="B147" s="62">
        <v>43164</v>
      </c>
      <c r="C147" s="70">
        <v>3</v>
      </c>
      <c r="D147" s="70">
        <v>9.86</v>
      </c>
      <c r="E147" s="59">
        <v>0.4</v>
      </c>
      <c r="F147" s="70">
        <v>25</v>
      </c>
      <c r="G147" s="26">
        <f t="shared" si="40"/>
        <v>4783.2</v>
      </c>
      <c r="H147" s="26">
        <f t="shared" si="41"/>
        <v>86.0976</v>
      </c>
      <c r="I147" s="68">
        <f t="shared" si="42"/>
        <v>49.509833237492806</v>
      </c>
      <c r="J147" s="69">
        <v>16</v>
      </c>
      <c r="K147" s="31">
        <f t="shared" si="43"/>
        <v>0.4</v>
      </c>
      <c r="L147" s="162"/>
      <c r="M147" s="162"/>
      <c r="N147" s="162"/>
      <c r="O147" s="148"/>
      <c r="P147" s="152"/>
      <c r="Q147" s="155"/>
      <c r="V147" s="32">
        <v>420</v>
      </c>
      <c r="W147" s="2">
        <v>620</v>
      </c>
      <c r="X147" s="12">
        <f t="shared" si="38"/>
        <v>241.51811385853938</v>
      </c>
      <c r="Y147" s="12">
        <f t="shared" si="39"/>
        <v>356.5267395054629</v>
      </c>
      <c r="Z147" s="2">
        <v>30</v>
      </c>
      <c r="AA147" s="2">
        <v>50</v>
      </c>
    </row>
    <row r="148" spans="2:27" x14ac:dyDescent="0.25">
      <c r="B148" s="62">
        <v>43165</v>
      </c>
      <c r="C148" s="70">
        <v>1</v>
      </c>
      <c r="D148" s="70">
        <v>9.94</v>
      </c>
      <c r="E148" s="59">
        <v>0.28999999999999998</v>
      </c>
      <c r="F148" s="70">
        <v>6</v>
      </c>
      <c r="G148" s="26">
        <f t="shared" si="40"/>
        <v>3467.8199999999997</v>
      </c>
      <c r="H148" s="26">
        <f t="shared" si="41"/>
        <v>14.980982399999998</v>
      </c>
      <c r="I148" s="68">
        <f t="shared" si="42"/>
        <v>8.6147109833237483</v>
      </c>
      <c r="J148" s="69">
        <v>15</v>
      </c>
      <c r="K148" s="31">
        <f t="shared" si="43"/>
        <v>0.09</v>
      </c>
      <c r="L148" s="161">
        <f>SUM(H148:H149)</f>
        <v>214.0386336</v>
      </c>
      <c r="M148" s="163">
        <f>SUM(I148:I149)</f>
        <v>123.08144542840712</v>
      </c>
      <c r="N148" s="164">
        <f>SUM(K148:K149)</f>
        <v>0.70199999999999996</v>
      </c>
      <c r="O148" s="149">
        <f>SUM(L148:L156)/3</f>
        <v>295.08517440000003</v>
      </c>
      <c r="P148" s="156">
        <f t="shared" ref="P148:Q148" si="45">SUM(M148:M156)/3</f>
        <v>169.68670178263369</v>
      </c>
      <c r="Q148" s="157">
        <f t="shared" si="45"/>
        <v>1.2653333333333332</v>
      </c>
      <c r="V148" s="32">
        <v>420</v>
      </c>
      <c r="W148" s="2">
        <v>620</v>
      </c>
      <c r="X148" s="12">
        <f t="shared" si="38"/>
        <v>241.51811385853938</v>
      </c>
      <c r="Y148" s="12">
        <f t="shared" si="39"/>
        <v>356.5267395054629</v>
      </c>
      <c r="Z148" s="2">
        <v>30</v>
      </c>
      <c r="AA148" s="2">
        <v>50</v>
      </c>
    </row>
    <row r="149" spans="2:27" x14ac:dyDescent="0.25">
      <c r="B149" s="62">
        <v>43165</v>
      </c>
      <c r="C149" s="70">
        <v>2</v>
      </c>
      <c r="D149" s="70">
        <v>9.98</v>
      </c>
      <c r="E149" s="59">
        <v>0.68</v>
      </c>
      <c r="F149" s="70">
        <v>34</v>
      </c>
      <c r="G149" s="26">
        <f t="shared" si="40"/>
        <v>8131.4400000000005</v>
      </c>
      <c r="H149" s="26">
        <f t="shared" si="41"/>
        <v>199.05765120000001</v>
      </c>
      <c r="I149" s="68">
        <f t="shared" si="42"/>
        <v>114.46673444508338</v>
      </c>
      <c r="J149" s="69">
        <v>18</v>
      </c>
      <c r="K149" s="31">
        <f t="shared" si="43"/>
        <v>0.61199999999999999</v>
      </c>
      <c r="L149" s="162"/>
      <c r="M149" s="162"/>
      <c r="N149" s="162"/>
      <c r="O149" s="147"/>
      <c r="P149" s="151"/>
      <c r="Q149" s="154"/>
      <c r="V149" s="32">
        <v>420</v>
      </c>
      <c r="W149" s="2">
        <v>620</v>
      </c>
      <c r="X149" s="12">
        <f t="shared" si="38"/>
        <v>241.51811385853938</v>
      </c>
      <c r="Y149" s="12">
        <f t="shared" si="39"/>
        <v>356.5267395054629</v>
      </c>
      <c r="Z149" s="2">
        <v>30</v>
      </c>
      <c r="AA149" s="2">
        <v>50</v>
      </c>
    </row>
    <row r="150" spans="2:27" x14ac:dyDescent="0.25">
      <c r="B150" s="62">
        <v>43166</v>
      </c>
      <c r="C150" s="70">
        <v>1</v>
      </c>
      <c r="D150" s="70">
        <v>9.9</v>
      </c>
      <c r="E150" s="59">
        <v>0.27</v>
      </c>
      <c r="F150" s="70">
        <v>20</v>
      </c>
      <c r="G150" s="26">
        <f t="shared" si="40"/>
        <v>3228.6600000000003</v>
      </c>
      <c r="H150" s="26">
        <f t="shared" si="41"/>
        <v>46.492703999999996</v>
      </c>
      <c r="I150" s="68">
        <f t="shared" si="42"/>
        <v>26.735309948246115</v>
      </c>
      <c r="J150" s="69">
        <v>14</v>
      </c>
      <c r="K150" s="31">
        <f t="shared" si="43"/>
        <v>0.28000000000000003</v>
      </c>
      <c r="L150" s="161">
        <f>SUM(H150:H152)</f>
        <v>279.04232160000004</v>
      </c>
      <c r="M150" s="163">
        <f>SUM(I150:I152)</f>
        <v>160.46136952271419</v>
      </c>
      <c r="N150" s="164">
        <f>SUM(K150:K152)</f>
        <v>1.4159999999999999</v>
      </c>
      <c r="O150" s="147"/>
      <c r="P150" s="151"/>
      <c r="Q150" s="154"/>
      <c r="V150" s="32">
        <v>420</v>
      </c>
      <c r="W150" s="2">
        <v>620</v>
      </c>
      <c r="X150" s="12">
        <f t="shared" si="38"/>
        <v>241.51811385853938</v>
      </c>
      <c r="Y150" s="12">
        <f t="shared" si="39"/>
        <v>356.5267395054629</v>
      </c>
      <c r="Z150" s="2">
        <v>30</v>
      </c>
      <c r="AA150" s="2">
        <v>50</v>
      </c>
    </row>
    <row r="151" spans="2:27" x14ac:dyDescent="0.25">
      <c r="B151" s="62">
        <v>43166</v>
      </c>
      <c r="C151" s="70">
        <v>2</v>
      </c>
      <c r="D151" s="70">
        <v>10.28</v>
      </c>
      <c r="E151" s="59">
        <v>0.37</v>
      </c>
      <c r="F151" s="70">
        <v>34</v>
      </c>
      <c r="G151" s="26">
        <f t="shared" si="40"/>
        <v>4424.46</v>
      </c>
      <c r="H151" s="26">
        <f t="shared" si="41"/>
        <v>108.3107808</v>
      </c>
      <c r="I151" s="68">
        <f t="shared" si="42"/>
        <v>62.283370212765959</v>
      </c>
      <c r="J151" s="69">
        <v>16</v>
      </c>
      <c r="K151" s="31">
        <f t="shared" si="43"/>
        <v>0.54400000000000004</v>
      </c>
      <c r="L151" s="165"/>
      <c r="M151" s="165"/>
      <c r="N151" s="165"/>
      <c r="O151" s="147"/>
      <c r="P151" s="151"/>
      <c r="Q151" s="154"/>
      <c r="V151" s="32">
        <v>420</v>
      </c>
      <c r="W151" s="2">
        <v>620</v>
      </c>
      <c r="X151" s="12">
        <f t="shared" si="38"/>
        <v>241.51811385853938</v>
      </c>
      <c r="Y151" s="12">
        <f t="shared" si="39"/>
        <v>356.5267395054629</v>
      </c>
      <c r="Z151" s="2">
        <v>30</v>
      </c>
      <c r="AA151" s="2">
        <v>50</v>
      </c>
    </row>
    <row r="152" spans="2:27" x14ac:dyDescent="0.25">
      <c r="B152" s="62">
        <v>43166</v>
      </c>
      <c r="C152" s="70">
        <v>3</v>
      </c>
      <c r="D152" s="70">
        <v>10.18</v>
      </c>
      <c r="E152" s="59">
        <v>0.39</v>
      </c>
      <c r="F152" s="70">
        <v>37</v>
      </c>
      <c r="G152" s="26">
        <f t="shared" si="40"/>
        <v>4663.62</v>
      </c>
      <c r="H152" s="26">
        <f t="shared" si="41"/>
        <v>124.2388368</v>
      </c>
      <c r="I152" s="68">
        <f t="shared" si="42"/>
        <v>71.442689361702122</v>
      </c>
      <c r="J152" s="69">
        <v>16</v>
      </c>
      <c r="K152" s="31">
        <f t="shared" si="43"/>
        <v>0.59199999999999997</v>
      </c>
      <c r="L152" s="165"/>
      <c r="M152" s="165"/>
      <c r="N152" s="165"/>
      <c r="O152" s="147"/>
      <c r="P152" s="151"/>
      <c r="Q152" s="154"/>
      <c r="V152" s="32">
        <v>420</v>
      </c>
      <c r="W152" s="2">
        <v>620</v>
      </c>
      <c r="X152" s="12">
        <f t="shared" si="38"/>
        <v>241.51811385853938</v>
      </c>
      <c r="Y152" s="12">
        <f t="shared" si="39"/>
        <v>356.5267395054629</v>
      </c>
      <c r="Z152" s="2">
        <v>30</v>
      </c>
      <c r="AA152" s="2">
        <v>50</v>
      </c>
    </row>
    <row r="153" spans="2:27" x14ac:dyDescent="0.25">
      <c r="B153" s="62">
        <v>43167</v>
      </c>
      <c r="C153" s="70">
        <v>1</v>
      </c>
      <c r="D153" s="70">
        <v>10.119999999999999</v>
      </c>
      <c r="E153" s="59">
        <v>0.34</v>
      </c>
      <c r="F153" s="70">
        <v>20</v>
      </c>
      <c r="G153" s="26">
        <f t="shared" si="40"/>
        <v>4065.7200000000003</v>
      </c>
      <c r="H153" s="26">
        <f t="shared" si="41"/>
        <v>58.546368000000001</v>
      </c>
      <c r="I153" s="68">
        <f t="shared" si="42"/>
        <v>33.666686601495108</v>
      </c>
      <c r="J153" s="69">
        <v>15</v>
      </c>
      <c r="K153" s="31">
        <f t="shared" si="43"/>
        <v>0.3</v>
      </c>
      <c r="L153" s="161">
        <f>SUM(H153:H156)</f>
        <v>392.17456800000002</v>
      </c>
      <c r="M153" s="163">
        <f>SUM(I153:I156)</f>
        <v>225.51729039677974</v>
      </c>
      <c r="N153" s="164">
        <f>SUM(K153:K156)</f>
        <v>1.6779999999999999</v>
      </c>
      <c r="O153" s="147"/>
      <c r="P153" s="151"/>
      <c r="Q153" s="154"/>
      <c r="V153" s="32">
        <v>420</v>
      </c>
      <c r="W153" s="2">
        <v>620</v>
      </c>
      <c r="X153" s="12">
        <f t="shared" si="38"/>
        <v>241.51811385853938</v>
      </c>
      <c r="Y153" s="12">
        <f t="shared" si="39"/>
        <v>356.5267395054629</v>
      </c>
      <c r="Z153" s="2">
        <v>30</v>
      </c>
      <c r="AA153" s="2">
        <v>50</v>
      </c>
    </row>
    <row r="154" spans="2:27" x14ac:dyDescent="0.25">
      <c r="B154" s="62">
        <v>43167</v>
      </c>
      <c r="C154" s="70">
        <v>2</v>
      </c>
      <c r="D154" s="70">
        <v>9.86</v>
      </c>
      <c r="E154" s="59">
        <v>0.25</v>
      </c>
      <c r="F154" s="70">
        <v>27</v>
      </c>
      <c r="G154" s="26">
        <f t="shared" si="40"/>
        <v>2989.5</v>
      </c>
      <c r="H154" s="26">
        <f t="shared" si="41"/>
        <v>58.115879999999997</v>
      </c>
      <c r="I154" s="68">
        <f t="shared" si="42"/>
        <v>33.419137435307647</v>
      </c>
      <c r="J154" s="69">
        <v>14</v>
      </c>
      <c r="K154" s="31">
        <f t="shared" si="43"/>
        <v>0.378</v>
      </c>
      <c r="L154" s="165"/>
      <c r="M154" s="165"/>
      <c r="N154" s="165"/>
      <c r="O154" s="147"/>
      <c r="P154" s="151"/>
      <c r="Q154" s="154"/>
      <c r="V154" s="32">
        <v>420</v>
      </c>
      <c r="W154" s="2">
        <v>620</v>
      </c>
      <c r="X154" s="12">
        <f t="shared" si="38"/>
        <v>241.51811385853938</v>
      </c>
      <c r="Y154" s="12">
        <f t="shared" si="39"/>
        <v>356.5267395054629</v>
      </c>
      <c r="Z154" s="2">
        <v>30</v>
      </c>
      <c r="AA154" s="2">
        <v>50</v>
      </c>
    </row>
    <row r="155" spans="2:27" x14ac:dyDescent="0.25">
      <c r="B155" s="62">
        <v>43167</v>
      </c>
      <c r="C155" s="70">
        <v>3</v>
      </c>
      <c r="D155" s="70">
        <v>10.25</v>
      </c>
      <c r="E155" s="59">
        <v>0.3</v>
      </c>
      <c r="F155" s="70">
        <v>32</v>
      </c>
      <c r="G155" s="26">
        <f t="shared" si="40"/>
        <v>3587.4</v>
      </c>
      <c r="H155" s="26">
        <f t="shared" si="41"/>
        <v>82.653695999999997</v>
      </c>
      <c r="I155" s="68">
        <f t="shared" si="42"/>
        <v>47.529439907993094</v>
      </c>
      <c r="J155" s="69">
        <v>15</v>
      </c>
      <c r="K155" s="31">
        <f t="shared" si="43"/>
        <v>0.48</v>
      </c>
      <c r="L155" s="165"/>
      <c r="M155" s="165"/>
      <c r="N155" s="165"/>
      <c r="O155" s="147"/>
      <c r="P155" s="151"/>
      <c r="Q155" s="154"/>
      <c r="V155" s="32">
        <v>420</v>
      </c>
      <c r="W155" s="2">
        <v>620</v>
      </c>
      <c r="X155" s="12">
        <f t="shared" si="38"/>
        <v>241.51811385853938</v>
      </c>
      <c r="Y155" s="12">
        <f t="shared" si="39"/>
        <v>356.5267395054629</v>
      </c>
      <c r="Z155" s="2">
        <v>30</v>
      </c>
      <c r="AA155" s="2">
        <v>50</v>
      </c>
    </row>
    <row r="156" spans="2:27" x14ac:dyDescent="0.25">
      <c r="B156" s="62">
        <v>43167</v>
      </c>
      <c r="C156" s="70">
        <v>1</v>
      </c>
      <c r="D156" s="70">
        <v>10.02</v>
      </c>
      <c r="E156" s="59">
        <v>1.1200000000000001</v>
      </c>
      <c r="F156" s="70">
        <v>20</v>
      </c>
      <c r="G156" s="26">
        <f t="shared" si="40"/>
        <v>13392.960000000001</v>
      </c>
      <c r="H156" s="26">
        <f t="shared" si="41"/>
        <v>192.85862399999999</v>
      </c>
      <c r="I156" s="68">
        <f t="shared" si="42"/>
        <v>110.90202645198389</v>
      </c>
      <c r="J156" s="69">
        <v>26</v>
      </c>
      <c r="K156" s="31">
        <f t="shared" si="43"/>
        <v>0.52</v>
      </c>
      <c r="L156" s="162"/>
      <c r="M156" s="162"/>
      <c r="N156" s="162"/>
      <c r="O156" s="148"/>
      <c r="P156" s="152"/>
      <c r="Q156" s="155"/>
      <c r="V156" s="32">
        <v>420</v>
      </c>
      <c r="W156" s="2">
        <v>620</v>
      </c>
      <c r="X156" s="12">
        <f t="shared" si="38"/>
        <v>241.51811385853938</v>
      </c>
      <c r="Y156" s="12">
        <f t="shared" si="39"/>
        <v>356.5267395054629</v>
      </c>
      <c r="Z156" s="2">
        <v>30</v>
      </c>
      <c r="AA156" s="2">
        <v>50</v>
      </c>
    </row>
    <row r="157" spans="2:27" x14ac:dyDescent="0.25">
      <c r="B157" s="62">
        <v>43168</v>
      </c>
      <c r="C157" s="70">
        <v>2</v>
      </c>
      <c r="D157" s="70">
        <v>10.41</v>
      </c>
      <c r="E157" s="59">
        <v>0.38</v>
      </c>
      <c r="F157" s="70">
        <v>34</v>
      </c>
      <c r="G157" s="26">
        <f t="shared" si="40"/>
        <v>4544.04</v>
      </c>
      <c r="H157" s="26">
        <f t="shared" si="41"/>
        <v>111.23809919999998</v>
      </c>
      <c r="I157" s="68">
        <f t="shared" si="42"/>
        <v>63.966704542840695</v>
      </c>
      <c r="J157" s="69">
        <v>16</v>
      </c>
      <c r="K157" s="31">
        <f t="shared" si="43"/>
        <v>0.54400000000000004</v>
      </c>
      <c r="L157" s="161">
        <f>SUM(H157:H160)</f>
        <v>300.82501439999999</v>
      </c>
      <c r="M157" s="163">
        <f>SUM(I157:I160)</f>
        <v>172.98735733179987</v>
      </c>
      <c r="N157" s="164">
        <f>SUM(K157:K160)</f>
        <v>1.542</v>
      </c>
      <c r="O157" s="149">
        <f>SUM(L157:L165)/3</f>
        <v>275.71321439999997</v>
      </c>
      <c r="P157" s="156">
        <f t="shared" ref="P157:Q157" si="46">SUM(M157:M165)/3</f>
        <v>158.54698930419781</v>
      </c>
      <c r="Q157" s="157">
        <f t="shared" si="46"/>
        <v>1.2546666666666668</v>
      </c>
      <c r="V157" s="32">
        <v>420</v>
      </c>
      <c r="W157" s="2">
        <v>620</v>
      </c>
      <c r="X157" s="12">
        <f t="shared" si="38"/>
        <v>241.51811385853938</v>
      </c>
      <c r="Y157" s="12">
        <f t="shared" si="39"/>
        <v>356.5267395054629</v>
      </c>
      <c r="Z157" s="2">
        <v>30</v>
      </c>
      <c r="AA157" s="2">
        <v>50</v>
      </c>
    </row>
    <row r="158" spans="2:27" x14ac:dyDescent="0.25">
      <c r="B158" s="62">
        <v>43168</v>
      </c>
      <c r="C158" s="70">
        <v>3</v>
      </c>
      <c r="D158" s="70">
        <v>10.29</v>
      </c>
      <c r="E158" s="59">
        <v>0.52</v>
      </c>
      <c r="F158" s="70">
        <v>25</v>
      </c>
      <c r="G158" s="26">
        <f t="shared" si="40"/>
        <v>6218.16</v>
      </c>
      <c r="H158" s="26">
        <f t="shared" si="41"/>
        <v>111.92688</v>
      </c>
      <c r="I158" s="68">
        <f t="shared" si="42"/>
        <v>64.362783208740652</v>
      </c>
      <c r="J158" s="69">
        <v>17</v>
      </c>
      <c r="K158" s="31">
        <f t="shared" si="43"/>
        <v>0.42499999999999999</v>
      </c>
      <c r="L158" s="165"/>
      <c r="M158" s="165"/>
      <c r="N158" s="165"/>
      <c r="O158" s="147"/>
      <c r="P158" s="151"/>
      <c r="Q158" s="154"/>
      <c r="V158" s="32">
        <v>420</v>
      </c>
      <c r="W158" s="2">
        <v>620</v>
      </c>
      <c r="X158" s="12">
        <f t="shared" si="38"/>
        <v>241.51811385853938</v>
      </c>
      <c r="Y158" s="12">
        <f t="shared" si="39"/>
        <v>356.5267395054629</v>
      </c>
      <c r="Z158" s="2">
        <v>30</v>
      </c>
      <c r="AA158" s="2">
        <v>50</v>
      </c>
    </row>
    <row r="159" spans="2:27" x14ac:dyDescent="0.25">
      <c r="B159" s="62">
        <v>43168</v>
      </c>
      <c r="C159" s="70">
        <v>1</v>
      </c>
      <c r="D159" s="70">
        <v>9.8000000000000007</v>
      </c>
      <c r="E159" s="59">
        <v>0.26</v>
      </c>
      <c r="F159" s="70">
        <v>19</v>
      </c>
      <c r="G159" s="26">
        <f t="shared" si="40"/>
        <v>3109.08</v>
      </c>
      <c r="H159" s="26">
        <f t="shared" si="41"/>
        <v>42.532214399999994</v>
      </c>
      <c r="I159" s="68">
        <f t="shared" si="42"/>
        <v>24.457857619321445</v>
      </c>
      <c r="J159" s="69">
        <v>15</v>
      </c>
      <c r="K159" s="31">
        <f t="shared" si="43"/>
        <v>0.28499999999999998</v>
      </c>
      <c r="L159" s="165"/>
      <c r="M159" s="165"/>
      <c r="N159" s="165"/>
      <c r="O159" s="147"/>
      <c r="P159" s="151"/>
      <c r="Q159" s="154"/>
      <c r="V159" s="32">
        <v>420</v>
      </c>
      <c r="W159" s="2">
        <v>620</v>
      </c>
      <c r="X159" s="12">
        <f t="shared" si="38"/>
        <v>241.51811385853938</v>
      </c>
      <c r="Y159" s="12">
        <f t="shared" si="39"/>
        <v>356.5267395054629</v>
      </c>
      <c r="Z159" s="2">
        <v>30</v>
      </c>
      <c r="AA159" s="2">
        <v>50</v>
      </c>
    </row>
    <row r="160" spans="2:27" x14ac:dyDescent="0.25">
      <c r="B160" s="62">
        <v>43168</v>
      </c>
      <c r="C160" s="70">
        <v>3</v>
      </c>
      <c r="D160" s="70">
        <v>9.83</v>
      </c>
      <c r="E160" s="59">
        <v>0.17</v>
      </c>
      <c r="F160" s="70">
        <v>24</v>
      </c>
      <c r="G160" s="26">
        <f t="shared" si="40"/>
        <v>2032.8600000000001</v>
      </c>
      <c r="H160" s="26">
        <f t="shared" si="41"/>
        <v>35.127820800000002</v>
      </c>
      <c r="I160" s="68">
        <f t="shared" si="42"/>
        <v>20.200011960897069</v>
      </c>
      <c r="J160" s="69">
        <v>12</v>
      </c>
      <c r="K160" s="31">
        <f t="shared" si="43"/>
        <v>0.28799999999999998</v>
      </c>
      <c r="L160" s="162"/>
      <c r="M160" s="162"/>
      <c r="N160" s="162"/>
      <c r="O160" s="147"/>
      <c r="P160" s="151"/>
      <c r="Q160" s="154"/>
      <c r="V160" s="32">
        <v>420</v>
      </c>
      <c r="W160" s="2">
        <v>620</v>
      </c>
      <c r="X160" s="12">
        <f t="shared" si="38"/>
        <v>241.51811385853938</v>
      </c>
      <c r="Y160" s="12">
        <f t="shared" si="39"/>
        <v>356.5267395054629</v>
      </c>
      <c r="Z160" s="2">
        <v>30</v>
      </c>
      <c r="AA160" s="2">
        <v>50</v>
      </c>
    </row>
    <row r="161" spans="2:27" x14ac:dyDescent="0.25">
      <c r="B161" s="62">
        <v>43169</v>
      </c>
      <c r="C161" s="70">
        <v>1</v>
      </c>
      <c r="D161" s="70">
        <v>9.76</v>
      </c>
      <c r="E161" s="59">
        <v>0.49</v>
      </c>
      <c r="F161" s="70">
        <v>20</v>
      </c>
      <c r="G161" s="26">
        <f t="shared" si="40"/>
        <v>5859.42</v>
      </c>
      <c r="H161" s="26">
        <f t="shared" si="41"/>
        <v>84.375647999999984</v>
      </c>
      <c r="I161" s="68">
        <f t="shared" si="42"/>
        <v>48.519636572742947</v>
      </c>
      <c r="J161" s="69">
        <v>17</v>
      </c>
      <c r="K161" s="31">
        <f t="shared" si="43"/>
        <v>0.34</v>
      </c>
      <c r="L161" s="161">
        <f>SUM(H161:H163)</f>
        <v>284.46647039999993</v>
      </c>
      <c r="M161" s="163">
        <f>SUM(I161:I163)</f>
        <v>163.58048901667621</v>
      </c>
      <c r="N161" s="164">
        <f>SUM(K161:K163)</f>
        <v>1.3919999999999999</v>
      </c>
      <c r="O161" s="147"/>
      <c r="P161" s="151"/>
      <c r="Q161" s="154"/>
      <c r="V161" s="32">
        <v>420</v>
      </c>
      <c r="W161" s="2">
        <v>620</v>
      </c>
      <c r="X161" s="12">
        <f t="shared" si="38"/>
        <v>241.51811385853938</v>
      </c>
      <c r="Y161" s="12">
        <f t="shared" si="39"/>
        <v>356.5267395054629</v>
      </c>
      <c r="Z161" s="2">
        <v>30</v>
      </c>
      <c r="AA161" s="2">
        <v>50</v>
      </c>
    </row>
    <row r="162" spans="2:27" x14ac:dyDescent="0.25">
      <c r="B162" s="62">
        <v>43169</v>
      </c>
      <c r="C162" s="70">
        <v>3</v>
      </c>
      <c r="D162" s="70">
        <v>10.18</v>
      </c>
      <c r="E162" s="59">
        <v>0.4</v>
      </c>
      <c r="F162" s="70">
        <v>36</v>
      </c>
      <c r="G162" s="26">
        <f t="shared" si="40"/>
        <v>4783.2</v>
      </c>
      <c r="H162" s="26">
        <f t="shared" si="41"/>
        <v>123.98054399999998</v>
      </c>
      <c r="I162" s="68">
        <f t="shared" si="42"/>
        <v>71.294159861989627</v>
      </c>
      <c r="J162" s="69">
        <v>16</v>
      </c>
      <c r="K162" s="31">
        <f t="shared" si="43"/>
        <v>0.57599999999999996</v>
      </c>
      <c r="L162" s="165"/>
      <c r="M162" s="165"/>
      <c r="N162" s="165"/>
      <c r="O162" s="147"/>
      <c r="P162" s="151"/>
      <c r="Q162" s="154"/>
      <c r="V162" s="32">
        <v>420</v>
      </c>
      <c r="W162" s="2">
        <v>620</v>
      </c>
      <c r="X162" s="12">
        <f t="shared" si="38"/>
        <v>241.51811385853938</v>
      </c>
      <c r="Y162" s="12">
        <f t="shared" si="39"/>
        <v>356.5267395054629</v>
      </c>
      <c r="Z162" s="2">
        <v>30</v>
      </c>
      <c r="AA162" s="2">
        <v>50</v>
      </c>
    </row>
    <row r="163" spans="2:27" x14ac:dyDescent="0.25">
      <c r="B163" s="62">
        <v>43169</v>
      </c>
      <c r="C163" s="70">
        <v>2</v>
      </c>
      <c r="D163" s="70">
        <v>10.210000000000001</v>
      </c>
      <c r="E163" s="59">
        <v>0.26</v>
      </c>
      <c r="F163" s="70">
        <v>34</v>
      </c>
      <c r="G163" s="26">
        <f t="shared" si="40"/>
        <v>3109.08</v>
      </c>
      <c r="H163" s="26">
        <f t="shared" si="41"/>
        <v>76.110278399999999</v>
      </c>
      <c r="I163" s="68">
        <f t="shared" si="42"/>
        <v>43.766692581943644</v>
      </c>
      <c r="J163" s="69">
        <v>14</v>
      </c>
      <c r="K163" s="31">
        <f t="shared" si="43"/>
        <v>0.47599999999999998</v>
      </c>
      <c r="L163" s="165"/>
      <c r="M163" s="165"/>
      <c r="N163" s="165"/>
      <c r="O163" s="147"/>
      <c r="P163" s="151"/>
      <c r="Q163" s="154"/>
      <c r="V163" s="32">
        <v>420</v>
      </c>
      <c r="W163" s="2">
        <v>620</v>
      </c>
      <c r="X163" s="12">
        <f t="shared" si="38"/>
        <v>241.51811385853938</v>
      </c>
      <c r="Y163" s="12">
        <f t="shared" si="39"/>
        <v>356.5267395054629</v>
      </c>
      <c r="Z163" s="2">
        <v>30</v>
      </c>
      <c r="AA163" s="2">
        <v>50</v>
      </c>
    </row>
    <row r="164" spans="2:27" x14ac:dyDescent="0.25">
      <c r="B164" s="62">
        <v>43170</v>
      </c>
      <c r="C164" s="70">
        <v>1</v>
      </c>
      <c r="D164" s="70">
        <v>9.98</v>
      </c>
      <c r="E164" s="59">
        <v>0.54</v>
      </c>
      <c r="F164" s="70">
        <v>17</v>
      </c>
      <c r="G164" s="26">
        <f t="shared" si="40"/>
        <v>6457.3200000000006</v>
      </c>
      <c r="H164" s="26">
        <f t="shared" si="41"/>
        <v>79.037596800000003</v>
      </c>
      <c r="I164" s="68">
        <f t="shared" si="42"/>
        <v>45.450026912018402</v>
      </c>
      <c r="J164" s="69">
        <v>16</v>
      </c>
      <c r="K164" s="31">
        <f t="shared" si="43"/>
        <v>0.27200000000000002</v>
      </c>
      <c r="L164" s="161">
        <f>SUM(H164:H165)</f>
        <v>241.84815839999999</v>
      </c>
      <c r="M164" s="163">
        <f>SUM(I164:I165)</f>
        <v>139.07312156411729</v>
      </c>
      <c r="N164" s="164">
        <f>SUM(K164:K165)</f>
        <v>0.83000000000000007</v>
      </c>
      <c r="O164" s="147"/>
      <c r="P164" s="151"/>
      <c r="Q164" s="154"/>
      <c r="V164" s="32">
        <v>420</v>
      </c>
      <c r="W164" s="2">
        <v>620</v>
      </c>
      <c r="X164" s="12">
        <f t="shared" si="38"/>
        <v>241.51811385853938</v>
      </c>
      <c r="Y164" s="12">
        <f t="shared" si="39"/>
        <v>356.5267395054629</v>
      </c>
      <c r="Z164" s="2">
        <v>30</v>
      </c>
      <c r="AA164" s="2">
        <v>50</v>
      </c>
    </row>
    <row r="165" spans="2:27" x14ac:dyDescent="0.25">
      <c r="B165" s="62">
        <v>43170</v>
      </c>
      <c r="C165" s="70">
        <v>2</v>
      </c>
      <c r="D165" s="70">
        <v>9.91</v>
      </c>
      <c r="E165" s="59">
        <v>0.61</v>
      </c>
      <c r="F165" s="70">
        <v>31</v>
      </c>
      <c r="G165" s="26">
        <f t="shared" si="40"/>
        <v>7294.38</v>
      </c>
      <c r="H165" s="26">
        <f t="shared" si="41"/>
        <v>162.8105616</v>
      </c>
      <c r="I165" s="68">
        <f t="shared" si="42"/>
        <v>93.623094652098899</v>
      </c>
      <c r="J165" s="69">
        <v>18</v>
      </c>
      <c r="K165" s="31">
        <f t="shared" si="43"/>
        <v>0.55800000000000005</v>
      </c>
      <c r="L165" s="162"/>
      <c r="M165" s="162"/>
      <c r="N165" s="162"/>
      <c r="O165" s="148"/>
      <c r="P165" s="152"/>
      <c r="Q165" s="155"/>
      <c r="V165" s="32">
        <v>420</v>
      </c>
      <c r="W165" s="2">
        <v>620</v>
      </c>
      <c r="X165" s="12">
        <f t="shared" si="38"/>
        <v>241.51811385853938</v>
      </c>
      <c r="Y165" s="12">
        <f t="shared" si="39"/>
        <v>356.5267395054629</v>
      </c>
      <c r="Z165" s="2">
        <v>30</v>
      </c>
      <c r="AA165" s="2">
        <v>50</v>
      </c>
    </row>
    <row r="166" spans="2:27" x14ac:dyDescent="0.25">
      <c r="B166" s="62">
        <v>43171</v>
      </c>
      <c r="C166" s="70">
        <v>3</v>
      </c>
      <c r="D166" s="70">
        <v>9.98</v>
      </c>
      <c r="E166" s="59">
        <v>0.56000000000000005</v>
      </c>
      <c r="F166" s="70">
        <v>10</v>
      </c>
      <c r="G166" s="26">
        <f t="shared" si="40"/>
        <v>6696.4800000000005</v>
      </c>
      <c r="H166" s="26">
        <f t="shared" si="41"/>
        <v>48.214655999999998</v>
      </c>
      <c r="I166" s="68">
        <f t="shared" si="42"/>
        <v>27.725506612995972</v>
      </c>
      <c r="J166" s="69">
        <v>17</v>
      </c>
      <c r="K166" s="31">
        <f t="shared" si="43"/>
        <v>0.17</v>
      </c>
      <c r="L166" s="161">
        <f>SUM(H166:H167)</f>
        <v>166.0822704</v>
      </c>
      <c r="M166" s="163">
        <f>SUM(I166:I167)</f>
        <v>95.504468315123617</v>
      </c>
      <c r="N166" s="164">
        <f>SUM(K166:K167)</f>
        <v>0.76200000000000001</v>
      </c>
      <c r="O166" s="149">
        <f>SUM(L166:L170)/3</f>
        <v>138.8467296</v>
      </c>
      <c r="P166" s="156">
        <f t="shared" ref="P166:Q166" si="47">SUM(M166:M170)/3</f>
        <v>79.842857734330053</v>
      </c>
      <c r="Q166" s="157">
        <f t="shared" si="47"/>
        <v>0.68566666666666665</v>
      </c>
      <c r="V166" s="32">
        <v>420</v>
      </c>
      <c r="W166" s="2">
        <v>620</v>
      </c>
      <c r="X166" s="12">
        <f t="shared" si="38"/>
        <v>241.51811385853938</v>
      </c>
      <c r="Y166" s="12">
        <f t="shared" si="39"/>
        <v>356.5267395054629</v>
      </c>
      <c r="Z166" s="2">
        <v>30</v>
      </c>
      <c r="AA166" s="2">
        <v>50</v>
      </c>
    </row>
    <row r="167" spans="2:27" x14ac:dyDescent="0.25">
      <c r="B167" s="62">
        <v>43171</v>
      </c>
      <c r="C167" s="70">
        <v>3</v>
      </c>
      <c r="D167" s="70">
        <v>9.94</v>
      </c>
      <c r="E167" s="59">
        <v>0.37</v>
      </c>
      <c r="F167" s="70">
        <v>37</v>
      </c>
      <c r="G167" s="26">
        <f t="shared" si="40"/>
        <v>4424.46</v>
      </c>
      <c r="H167" s="26">
        <f t="shared" si="41"/>
        <v>117.86761439999999</v>
      </c>
      <c r="I167" s="68">
        <f t="shared" si="42"/>
        <v>67.778961702127646</v>
      </c>
      <c r="J167" s="69">
        <v>16</v>
      </c>
      <c r="K167" s="31">
        <f t="shared" si="43"/>
        <v>0.59199999999999997</v>
      </c>
      <c r="L167" s="162"/>
      <c r="M167" s="162"/>
      <c r="N167" s="162"/>
      <c r="O167" s="147"/>
      <c r="P167" s="151"/>
      <c r="Q167" s="154"/>
      <c r="V167" s="32">
        <v>420</v>
      </c>
      <c r="W167" s="2">
        <v>620</v>
      </c>
      <c r="X167" s="12">
        <f t="shared" si="38"/>
        <v>241.51811385853938</v>
      </c>
      <c r="Y167" s="12">
        <f t="shared" si="39"/>
        <v>356.5267395054629</v>
      </c>
      <c r="Z167" s="2">
        <v>30</v>
      </c>
      <c r="AA167" s="2">
        <v>50</v>
      </c>
    </row>
    <row r="168" spans="2:27" x14ac:dyDescent="0.25">
      <c r="B168" s="62">
        <v>43172</v>
      </c>
      <c r="C168" s="70">
        <v>1</v>
      </c>
      <c r="D168" s="70">
        <v>10.1</v>
      </c>
      <c r="E168" s="59">
        <v>0.37</v>
      </c>
      <c r="F168" s="70">
        <v>20</v>
      </c>
      <c r="G168" s="26">
        <f t="shared" si="40"/>
        <v>4424.46</v>
      </c>
      <c r="H168" s="26">
        <f t="shared" si="41"/>
        <v>63.712223999999992</v>
      </c>
      <c r="I168" s="68">
        <f t="shared" si="42"/>
        <v>36.637276595744673</v>
      </c>
      <c r="J168" s="69">
        <v>18</v>
      </c>
      <c r="K168" s="31">
        <f t="shared" si="43"/>
        <v>0.36</v>
      </c>
      <c r="L168" s="161">
        <f>SUM(H168:H169)</f>
        <v>179.42739840000002</v>
      </c>
      <c r="M168" s="163">
        <f>SUM(I168:I169)</f>
        <v>103.17849246693501</v>
      </c>
      <c r="N168" s="164">
        <f>SUM(K168:K169)</f>
        <v>0.92</v>
      </c>
      <c r="O168" s="147"/>
      <c r="P168" s="151"/>
      <c r="Q168" s="154"/>
      <c r="V168" s="32">
        <v>420</v>
      </c>
      <c r="W168" s="2">
        <v>620</v>
      </c>
      <c r="X168" s="12">
        <f t="shared" si="38"/>
        <v>241.51811385853938</v>
      </c>
      <c r="Y168" s="12">
        <f t="shared" si="39"/>
        <v>356.5267395054629</v>
      </c>
      <c r="Z168" s="2">
        <v>30</v>
      </c>
      <c r="AA168" s="2">
        <v>50</v>
      </c>
    </row>
    <row r="169" spans="2:27" x14ac:dyDescent="0.25">
      <c r="B169" s="62">
        <v>43172</v>
      </c>
      <c r="C169" s="70">
        <v>2</v>
      </c>
      <c r="D169" s="70">
        <v>10.4</v>
      </c>
      <c r="E169" s="59">
        <v>0.48</v>
      </c>
      <c r="F169" s="70">
        <v>28</v>
      </c>
      <c r="G169" s="26">
        <f t="shared" si="40"/>
        <v>5739.84</v>
      </c>
      <c r="H169" s="26">
        <f t="shared" si="41"/>
        <v>115.71517440000001</v>
      </c>
      <c r="I169" s="68">
        <f t="shared" si="42"/>
        <v>66.541215871190346</v>
      </c>
      <c r="J169" s="69">
        <v>20</v>
      </c>
      <c r="K169" s="31">
        <f t="shared" si="43"/>
        <v>0.56000000000000005</v>
      </c>
      <c r="L169" s="162"/>
      <c r="M169" s="162"/>
      <c r="N169" s="162"/>
      <c r="O169" s="147"/>
      <c r="P169" s="151"/>
      <c r="Q169" s="154"/>
      <c r="V169" s="32">
        <v>420</v>
      </c>
      <c r="W169" s="2">
        <v>620</v>
      </c>
      <c r="X169" s="12">
        <f t="shared" si="38"/>
        <v>241.51811385853938</v>
      </c>
      <c r="Y169" s="12">
        <f t="shared" si="39"/>
        <v>356.5267395054629</v>
      </c>
      <c r="Z169" s="2">
        <v>30</v>
      </c>
      <c r="AA169" s="2">
        <v>50</v>
      </c>
    </row>
    <row r="170" spans="2:27" x14ac:dyDescent="0.25">
      <c r="B170" s="62">
        <v>43173</v>
      </c>
      <c r="C170" s="70">
        <v>3</v>
      </c>
      <c r="D170" s="70">
        <v>9.83</v>
      </c>
      <c r="E170" s="59">
        <v>0.33</v>
      </c>
      <c r="F170" s="70">
        <v>25</v>
      </c>
      <c r="G170" s="26">
        <f t="shared" si="40"/>
        <v>3946.1400000000003</v>
      </c>
      <c r="H170" s="26">
        <f t="shared" si="41"/>
        <v>71.03052000000001</v>
      </c>
      <c r="I170" s="68">
        <f t="shared" si="42"/>
        <v>40.845612420931573</v>
      </c>
      <c r="J170" s="69">
        <v>15</v>
      </c>
      <c r="K170" s="31">
        <f t="shared" si="43"/>
        <v>0.375</v>
      </c>
      <c r="L170" s="44">
        <f t="shared" ref="L170:L173" si="48">H170</f>
        <v>71.03052000000001</v>
      </c>
      <c r="M170" s="45">
        <f t="shared" ref="M170:M173" si="49">I170</f>
        <v>40.845612420931573</v>
      </c>
      <c r="N170" s="46">
        <f>K170</f>
        <v>0.375</v>
      </c>
      <c r="O170" s="148"/>
      <c r="P170" s="152"/>
      <c r="Q170" s="155"/>
      <c r="V170" s="32">
        <v>420</v>
      </c>
      <c r="W170" s="2">
        <v>620</v>
      </c>
      <c r="X170" s="12">
        <f t="shared" si="38"/>
        <v>241.51811385853938</v>
      </c>
      <c r="Y170" s="12">
        <f t="shared" si="39"/>
        <v>356.5267395054629</v>
      </c>
      <c r="Z170" s="2">
        <v>30</v>
      </c>
      <c r="AA170" s="2">
        <v>50</v>
      </c>
    </row>
    <row r="171" spans="2:27" x14ac:dyDescent="0.25">
      <c r="B171" s="62">
        <v>43174</v>
      </c>
      <c r="C171" s="70"/>
      <c r="D171" s="70"/>
      <c r="E171" s="59"/>
      <c r="F171" s="70">
        <v>0</v>
      </c>
      <c r="G171" s="26">
        <f t="shared" si="40"/>
        <v>0</v>
      </c>
      <c r="H171" s="26">
        <f t="shared" si="41"/>
        <v>0</v>
      </c>
      <c r="I171" s="68">
        <f t="shared" si="42"/>
        <v>0</v>
      </c>
      <c r="J171" s="69">
        <v>0</v>
      </c>
      <c r="K171" s="31">
        <f t="shared" si="43"/>
        <v>0</v>
      </c>
      <c r="L171" s="44">
        <f t="shared" si="48"/>
        <v>0</v>
      </c>
      <c r="M171" s="45">
        <f t="shared" si="49"/>
        <v>0</v>
      </c>
      <c r="N171" s="46">
        <f>K171</f>
        <v>0</v>
      </c>
      <c r="O171" s="149">
        <f>SUM(L171:L173)/3</f>
        <v>0</v>
      </c>
      <c r="P171" s="156">
        <f t="shared" ref="P171:Q171" si="50">SUM(M171:M173)/3</f>
        <v>0</v>
      </c>
      <c r="Q171" s="157">
        <f t="shared" si="50"/>
        <v>0</v>
      </c>
      <c r="V171" s="32">
        <v>420</v>
      </c>
      <c r="W171" s="2">
        <v>620</v>
      </c>
      <c r="X171" s="12">
        <f t="shared" si="38"/>
        <v>241.51811385853938</v>
      </c>
      <c r="Y171" s="12">
        <f t="shared" si="39"/>
        <v>356.5267395054629</v>
      </c>
      <c r="Z171" s="2">
        <v>30</v>
      </c>
      <c r="AA171" s="2">
        <v>50</v>
      </c>
    </row>
    <row r="172" spans="2:27" x14ac:dyDescent="0.25">
      <c r="B172" s="62">
        <v>43175</v>
      </c>
      <c r="C172" s="70"/>
      <c r="D172" s="70"/>
      <c r="E172" s="59"/>
      <c r="F172" s="70">
        <v>0</v>
      </c>
      <c r="G172" s="26">
        <f t="shared" si="40"/>
        <v>0</v>
      </c>
      <c r="H172" s="26">
        <f t="shared" si="41"/>
        <v>0</v>
      </c>
      <c r="I172" s="68">
        <f t="shared" si="42"/>
        <v>0</v>
      </c>
      <c r="J172" s="69">
        <v>0</v>
      </c>
      <c r="K172" s="31">
        <f t="shared" si="43"/>
        <v>0</v>
      </c>
      <c r="L172" s="44">
        <f t="shared" si="48"/>
        <v>0</v>
      </c>
      <c r="M172" s="45">
        <f t="shared" si="49"/>
        <v>0</v>
      </c>
      <c r="N172" s="46">
        <f>K172</f>
        <v>0</v>
      </c>
      <c r="O172" s="147"/>
      <c r="P172" s="151"/>
      <c r="Q172" s="154"/>
      <c r="V172" s="32">
        <v>420</v>
      </c>
      <c r="W172" s="2">
        <v>620</v>
      </c>
      <c r="X172" s="12">
        <f t="shared" si="38"/>
        <v>241.51811385853938</v>
      </c>
      <c r="Y172" s="12">
        <f t="shared" si="39"/>
        <v>356.5267395054629</v>
      </c>
      <c r="Z172" s="2">
        <v>30</v>
      </c>
      <c r="AA172" s="2">
        <v>50</v>
      </c>
    </row>
    <row r="173" spans="2:27" x14ac:dyDescent="0.25">
      <c r="B173" s="62">
        <v>43176</v>
      </c>
      <c r="C173" s="70"/>
      <c r="D173" s="70"/>
      <c r="E173" s="59"/>
      <c r="F173" s="70">
        <v>0</v>
      </c>
      <c r="G173" s="26">
        <f t="shared" si="40"/>
        <v>0</v>
      </c>
      <c r="H173" s="26">
        <f t="shared" si="41"/>
        <v>0</v>
      </c>
      <c r="I173" s="68">
        <f t="shared" si="42"/>
        <v>0</v>
      </c>
      <c r="J173" s="69">
        <v>0</v>
      </c>
      <c r="K173" s="31">
        <f t="shared" si="43"/>
        <v>0</v>
      </c>
      <c r="L173" s="44">
        <f t="shared" si="48"/>
        <v>0</v>
      </c>
      <c r="M173" s="45">
        <f t="shared" si="49"/>
        <v>0</v>
      </c>
      <c r="N173" s="46">
        <f>K173</f>
        <v>0</v>
      </c>
      <c r="O173" s="148"/>
      <c r="P173" s="152"/>
      <c r="Q173" s="155"/>
      <c r="V173" s="32">
        <v>420</v>
      </c>
      <c r="W173" s="2">
        <v>620</v>
      </c>
      <c r="X173" s="12">
        <f t="shared" si="38"/>
        <v>241.51811385853938</v>
      </c>
      <c r="Y173" s="12">
        <f t="shared" si="39"/>
        <v>356.5267395054629</v>
      </c>
      <c r="Z173" s="2">
        <v>30</v>
      </c>
      <c r="AA173" s="2">
        <v>50</v>
      </c>
    </row>
    <row r="174" spans="2:27" x14ac:dyDescent="0.25">
      <c r="B174" s="62">
        <v>43177</v>
      </c>
      <c r="C174" s="70">
        <v>1</v>
      </c>
      <c r="D174" s="70">
        <v>10.199999999999999</v>
      </c>
      <c r="E174" s="59">
        <v>0.43</v>
      </c>
      <c r="F174" s="70">
        <v>20</v>
      </c>
      <c r="G174" s="26">
        <f t="shared" si="40"/>
        <v>5141.9399999999996</v>
      </c>
      <c r="H174" s="26">
        <f t="shared" si="41"/>
        <v>74.043935999999988</v>
      </c>
      <c r="I174" s="68">
        <f t="shared" si="42"/>
        <v>42.57845658424381</v>
      </c>
      <c r="J174" s="69">
        <v>16</v>
      </c>
      <c r="K174" s="31">
        <f t="shared" si="43"/>
        <v>0.32</v>
      </c>
      <c r="L174" s="161">
        <f>SUM(H174:H176)</f>
        <v>172.36739519999998</v>
      </c>
      <c r="M174" s="163">
        <f>SUM(I174:I176)</f>
        <v>99.118686141460586</v>
      </c>
      <c r="N174" s="164">
        <f>SUM(K174:K176)</f>
        <v>0.92</v>
      </c>
      <c r="O174" s="149">
        <f>SUM(L174:L181)/3</f>
        <v>189.0129312</v>
      </c>
      <c r="P174" s="156">
        <f t="shared" ref="P174:Q174" si="51">SUM(M174:M181)/3</f>
        <v>108.69058723404254</v>
      </c>
      <c r="Q174" s="157">
        <f t="shared" si="51"/>
        <v>0.93633333333333335</v>
      </c>
      <c r="V174" s="32">
        <v>420</v>
      </c>
      <c r="W174" s="2">
        <v>620</v>
      </c>
      <c r="X174" s="12">
        <f t="shared" si="38"/>
        <v>241.51811385853938</v>
      </c>
      <c r="Y174" s="12">
        <f t="shared" si="39"/>
        <v>356.5267395054629</v>
      </c>
      <c r="Z174" s="2">
        <v>30</v>
      </c>
      <c r="AA174" s="2">
        <v>50</v>
      </c>
    </row>
    <row r="175" spans="2:27" x14ac:dyDescent="0.25">
      <c r="B175" s="62">
        <v>43177</v>
      </c>
      <c r="C175" s="70">
        <v>2</v>
      </c>
      <c r="D175" s="70">
        <v>10.119999999999999</v>
      </c>
      <c r="E175" s="59">
        <v>0.26</v>
      </c>
      <c r="F175" s="70">
        <v>6</v>
      </c>
      <c r="G175" s="26">
        <f t="shared" si="40"/>
        <v>3109.08</v>
      </c>
      <c r="H175" s="26">
        <f t="shared" si="41"/>
        <v>13.431225599999999</v>
      </c>
      <c r="I175" s="68">
        <f t="shared" si="42"/>
        <v>7.7235339850488778</v>
      </c>
      <c r="J175" s="69">
        <v>15</v>
      </c>
      <c r="K175" s="31">
        <f t="shared" si="43"/>
        <v>0.09</v>
      </c>
      <c r="L175" s="165"/>
      <c r="M175" s="165"/>
      <c r="N175" s="165"/>
      <c r="O175" s="147"/>
      <c r="P175" s="151"/>
      <c r="Q175" s="154"/>
      <c r="V175" s="32">
        <v>420</v>
      </c>
      <c r="W175" s="2">
        <v>620</v>
      </c>
      <c r="X175" s="12">
        <f t="shared" si="38"/>
        <v>241.51811385853938</v>
      </c>
      <c r="Y175" s="12">
        <f t="shared" si="39"/>
        <v>356.5267395054629</v>
      </c>
      <c r="Z175" s="2">
        <v>30</v>
      </c>
      <c r="AA175" s="2">
        <v>50</v>
      </c>
    </row>
    <row r="176" spans="2:27" x14ac:dyDescent="0.25">
      <c r="B176" s="62">
        <v>43177</v>
      </c>
      <c r="C176" s="70">
        <v>2</v>
      </c>
      <c r="D176" s="70">
        <v>9.7100000000000009</v>
      </c>
      <c r="E176" s="59">
        <v>0.28999999999999998</v>
      </c>
      <c r="F176" s="70">
        <v>34</v>
      </c>
      <c r="G176" s="26">
        <f t="shared" si="40"/>
        <v>3467.8199999999997</v>
      </c>
      <c r="H176" s="26">
        <f t="shared" si="41"/>
        <v>84.892233599999997</v>
      </c>
      <c r="I176" s="68">
        <f t="shared" si="42"/>
        <v>48.816695572167909</v>
      </c>
      <c r="J176" s="69">
        <v>15</v>
      </c>
      <c r="K176" s="31">
        <f t="shared" si="43"/>
        <v>0.51</v>
      </c>
      <c r="L176" s="165"/>
      <c r="M176" s="165"/>
      <c r="N176" s="165"/>
      <c r="O176" s="147"/>
      <c r="P176" s="151"/>
      <c r="Q176" s="154"/>
      <c r="V176" s="32">
        <v>420</v>
      </c>
      <c r="W176" s="2">
        <v>620</v>
      </c>
      <c r="X176" s="12">
        <f t="shared" si="38"/>
        <v>241.51811385853938</v>
      </c>
      <c r="Y176" s="12">
        <f t="shared" si="39"/>
        <v>356.5267395054629</v>
      </c>
      <c r="Z176" s="2">
        <v>30</v>
      </c>
      <c r="AA176" s="2">
        <v>50</v>
      </c>
    </row>
    <row r="177" spans="2:27" x14ac:dyDescent="0.25">
      <c r="B177" s="62">
        <v>43178</v>
      </c>
      <c r="C177" s="70">
        <v>1</v>
      </c>
      <c r="D177" s="70">
        <v>10.29</v>
      </c>
      <c r="E177" s="59">
        <v>0.28999999999999998</v>
      </c>
      <c r="F177" s="70">
        <v>18</v>
      </c>
      <c r="G177" s="26">
        <f t="shared" si="40"/>
        <v>3467.8199999999997</v>
      </c>
      <c r="H177" s="26">
        <f t="shared" si="41"/>
        <v>44.942947199999992</v>
      </c>
      <c r="I177" s="68">
        <f t="shared" si="42"/>
        <v>25.844132949971243</v>
      </c>
      <c r="J177" s="69">
        <v>15</v>
      </c>
      <c r="K177" s="31">
        <f t="shared" si="43"/>
        <v>0.27</v>
      </c>
      <c r="L177" s="161">
        <f>SUM(H177:H179)</f>
        <v>224.88693119999999</v>
      </c>
      <c r="M177" s="163">
        <f>SUM(I177:I179)</f>
        <v>129.31968441633123</v>
      </c>
      <c r="N177" s="164">
        <f>SUM(K177:K179)</f>
        <v>1.0449999999999999</v>
      </c>
      <c r="O177" s="147"/>
      <c r="P177" s="151"/>
      <c r="Q177" s="154"/>
      <c r="V177" s="32">
        <v>420</v>
      </c>
      <c r="W177" s="2">
        <v>620</v>
      </c>
      <c r="X177" s="12">
        <f t="shared" si="38"/>
        <v>241.51811385853938</v>
      </c>
      <c r="Y177" s="12">
        <f t="shared" si="39"/>
        <v>356.5267395054629</v>
      </c>
      <c r="Z177" s="2">
        <v>30</v>
      </c>
      <c r="AA177" s="2">
        <v>50</v>
      </c>
    </row>
    <row r="178" spans="2:27" x14ac:dyDescent="0.25">
      <c r="B178" s="62">
        <v>43178</v>
      </c>
      <c r="C178" s="70">
        <v>2</v>
      </c>
      <c r="D178" s="70">
        <v>10.039999999999999</v>
      </c>
      <c r="E178" s="59">
        <v>0.46</v>
      </c>
      <c r="F178" s="70">
        <v>23</v>
      </c>
      <c r="G178" s="26">
        <f t="shared" si="40"/>
        <v>5500.68</v>
      </c>
      <c r="H178" s="26">
        <f t="shared" si="41"/>
        <v>91.091260800000015</v>
      </c>
      <c r="I178" s="68">
        <f t="shared" si="42"/>
        <v>52.381403565267398</v>
      </c>
      <c r="J178" s="69">
        <v>17</v>
      </c>
      <c r="K178" s="31">
        <f t="shared" si="43"/>
        <v>0.39100000000000001</v>
      </c>
      <c r="L178" s="165"/>
      <c r="M178" s="165"/>
      <c r="N178" s="165"/>
      <c r="O178" s="147"/>
      <c r="P178" s="151"/>
      <c r="Q178" s="154"/>
      <c r="V178" s="32">
        <v>420</v>
      </c>
      <c r="W178" s="2">
        <v>620</v>
      </c>
      <c r="X178" s="12">
        <f t="shared" si="38"/>
        <v>241.51811385853938</v>
      </c>
      <c r="Y178" s="12">
        <f t="shared" si="39"/>
        <v>356.5267395054629</v>
      </c>
      <c r="Z178" s="2">
        <v>30</v>
      </c>
      <c r="AA178" s="2">
        <v>50</v>
      </c>
    </row>
    <row r="179" spans="2:27" x14ac:dyDescent="0.25">
      <c r="B179" s="62">
        <v>43178</v>
      </c>
      <c r="C179" s="70">
        <v>3</v>
      </c>
      <c r="D179" s="70">
        <v>9.94</v>
      </c>
      <c r="E179" s="59">
        <v>0.43</v>
      </c>
      <c r="F179" s="70">
        <v>24</v>
      </c>
      <c r="G179" s="26">
        <f t="shared" si="40"/>
        <v>5141.9399999999996</v>
      </c>
      <c r="H179" s="26">
        <f t="shared" si="41"/>
        <v>88.8527232</v>
      </c>
      <c r="I179" s="68">
        <f t="shared" si="42"/>
        <v>51.094147901092576</v>
      </c>
      <c r="J179" s="69">
        <v>16</v>
      </c>
      <c r="K179" s="31">
        <f t="shared" si="43"/>
        <v>0.38400000000000001</v>
      </c>
      <c r="L179" s="165"/>
      <c r="M179" s="165"/>
      <c r="N179" s="165"/>
      <c r="O179" s="147"/>
      <c r="P179" s="151"/>
      <c r="Q179" s="154"/>
      <c r="V179" s="32">
        <v>420</v>
      </c>
      <c r="W179" s="2">
        <v>620</v>
      </c>
      <c r="X179" s="12">
        <f t="shared" si="38"/>
        <v>241.51811385853938</v>
      </c>
      <c r="Y179" s="12">
        <f t="shared" si="39"/>
        <v>356.5267395054629</v>
      </c>
      <c r="Z179" s="2">
        <v>30</v>
      </c>
      <c r="AA179" s="2">
        <v>50</v>
      </c>
    </row>
    <row r="180" spans="2:27" x14ac:dyDescent="0.25">
      <c r="B180" s="62">
        <v>43179</v>
      </c>
      <c r="C180" s="70">
        <v>1</v>
      </c>
      <c r="D180" s="70">
        <v>10.199999999999999</v>
      </c>
      <c r="E180" s="59">
        <v>0.34</v>
      </c>
      <c r="F180" s="70">
        <v>20</v>
      </c>
      <c r="G180" s="26">
        <f t="shared" si="40"/>
        <v>4065.7200000000003</v>
      </c>
      <c r="H180" s="26">
        <f t="shared" si="41"/>
        <v>58.546368000000001</v>
      </c>
      <c r="I180" s="68">
        <f t="shared" si="42"/>
        <v>33.666686601495108</v>
      </c>
      <c r="J180" s="69">
        <v>15</v>
      </c>
      <c r="K180" s="31">
        <f t="shared" si="43"/>
        <v>0.3</v>
      </c>
      <c r="L180" s="161">
        <f>SUM(H180:H181)</f>
        <v>169.78446719999999</v>
      </c>
      <c r="M180" s="163">
        <f>SUM(I180:I181)</f>
        <v>97.633391144335803</v>
      </c>
      <c r="N180" s="164">
        <f>SUM(K180:K181)</f>
        <v>0.84400000000000008</v>
      </c>
      <c r="O180" s="147"/>
      <c r="P180" s="151"/>
      <c r="Q180" s="154"/>
      <c r="V180" s="32">
        <v>420</v>
      </c>
      <c r="W180" s="2">
        <v>620</v>
      </c>
      <c r="X180" s="12">
        <f t="shared" si="38"/>
        <v>241.51811385853938</v>
      </c>
      <c r="Y180" s="12">
        <f t="shared" si="39"/>
        <v>356.5267395054629</v>
      </c>
      <c r="Z180" s="2">
        <v>30</v>
      </c>
      <c r="AA180" s="2">
        <v>50</v>
      </c>
    </row>
    <row r="181" spans="2:27" x14ac:dyDescent="0.25">
      <c r="B181" s="62">
        <v>43179</v>
      </c>
      <c r="C181" s="70">
        <v>2</v>
      </c>
      <c r="D181" s="70">
        <v>9.6999999999999993</v>
      </c>
      <c r="E181" s="59">
        <v>0.38</v>
      </c>
      <c r="F181" s="70">
        <v>34</v>
      </c>
      <c r="G181" s="26">
        <f t="shared" si="40"/>
        <v>4544.04</v>
      </c>
      <c r="H181" s="26">
        <f t="shared" si="41"/>
        <v>111.23809919999998</v>
      </c>
      <c r="I181" s="68">
        <f t="shared" si="42"/>
        <v>63.966704542840695</v>
      </c>
      <c r="J181" s="69">
        <v>16</v>
      </c>
      <c r="K181" s="31">
        <f t="shared" si="43"/>
        <v>0.54400000000000004</v>
      </c>
      <c r="L181" s="162"/>
      <c r="M181" s="162"/>
      <c r="N181" s="162"/>
      <c r="O181" s="148"/>
      <c r="P181" s="152"/>
      <c r="Q181" s="155"/>
      <c r="V181" s="32">
        <v>420</v>
      </c>
      <c r="W181" s="2">
        <v>620</v>
      </c>
      <c r="X181" s="12">
        <f t="shared" si="38"/>
        <v>241.51811385853938</v>
      </c>
      <c r="Y181" s="12">
        <f t="shared" si="39"/>
        <v>356.5267395054629</v>
      </c>
      <c r="Z181" s="2">
        <v>30</v>
      </c>
      <c r="AA181" s="2">
        <v>50</v>
      </c>
    </row>
    <row r="182" spans="2:27" x14ac:dyDescent="0.25">
      <c r="B182" s="62">
        <v>43180</v>
      </c>
      <c r="C182" s="70">
        <v>3</v>
      </c>
      <c r="D182" s="70">
        <v>10.28</v>
      </c>
      <c r="E182" s="59">
        <v>0.27</v>
      </c>
      <c r="F182" s="70">
        <v>37</v>
      </c>
      <c r="G182" s="26">
        <f t="shared" si="40"/>
        <v>3228.6600000000003</v>
      </c>
      <c r="H182" s="26">
        <f t="shared" si="41"/>
        <v>86.011502400000012</v>
      </c>
      <c r="I182" s="68">
        <f t="shared" si="42"/>
        <v>49.46032340425532</v>
      </c>
      <c r="J182" s="69">
        <v>15</v>
      </c>
      <c r="K182" s="31">
        <f t="shared" si="43"/>
        <v>0.55500000000000005</v>
      </c>
      <c r="L182" s="161">
        <f>SUM(H182:H184)</f>
        <v>231.34425120000003</v>
      </c>
      <c r="M182" s="163">
        <f>SUM(I182:I184)</f>
        <v>133.03292190914317</v>
      </c>
      <c r="N182" s="164">
        <f>SUM(K182:K184)</f>
        <v>1.2670000000000001</v>
      </c>
      <c r="O182" s="149">
        <f>SUM(L182:L191)/3</f>
        <v>279.35801280000004</v>
      </c>
      <c r="P182" s="156">
        <f t="shared" ref="P182:Q182" si="52">SUM(M182:M191)/3</f>
        <v>160.64290557791833</v>
      </c>
      <c r="Q182" s="157">
        <f t="shared" si="52"/>
        <v>1.4626666666666666</v>
      </c>
      <c r="V182" s="32">
        <v>420</v>
      </c>
      <c r="W182" s="2">
        <v>620</v>
      </c>
      <c r="X182" s="12">
        <f t="shared" si="38"/>
        <v>241.51811385853938</v>
      </c>
      <c r="Y182" s="12">
        <f t="shared" si="39"/>
        <v>356.5267395054629</v>
      </c>
      <c r="Z182" s="2">
        <v>30</v>
      </c>
      <c r="AA182" s="2">
        <v>50</v>
      </c>
    </row>
    <row r="183" spans="2:27" x14ac:dyDescent="0.25">
      <c r="B183" s="62">
        <v>43180</v>
      </c>
      <c r="C183" s="70">
        <v>1</v>
      </c>
      <c r="D183" s="70">
        <v>9.9600000000000009</v>
      </c>
      <c r="E183" s="59">
        <v>0.25</v>
      </c>
      <c r="F183" s="70">
        <v>20</v>
      </c>
      <c r="G183" s="26">
        <f t="shared" si="40"/>
        <v>2989.5</v>
      </c>
      <c r="H183" s="26">
        <f t="shared" si="41"/>
        <v>43.0488</v>
      </c>
      <c r="I183" s="68">
        <f t="shared" si="42"/>
        <v>24.754916618746403</v>
      </c>
      <c r="J183" s="69">
        <v>14</v>
      </c>
      <c r="K183" s="31">
        <f t="shared" si="43"/>
        <v>0.28000000000000003</v>
      </c>
      <c r="L183" s="165"/>
      <c r="M183" s="165"/>
      <c r="N183" s="165"/>
      <c r="O183" s="147"/>
      <c r="P183" s="151"/>
      <c r="Q183" s="154"/>
      <c r="V183" s="32">
        <v>420</v>
      </c>
      <c r="W183" s="2">
        <v>620</v>
      </c>
      <c r="X183" s="12">
        <f t="shared" si="38"/>
        <v>241.51811385853938</v>
      </c>
      <c r="Y183" s="12">
        <f t="shared" si="39"/>
        <v>356.5267395054629</v>
      </c>
      <c r="Z183" s="2">
        <v>30</v>
      </c>
      <c r="AA183" s="2">
        <v>50</v>
      </c>
    </row>
    <row r="184" spans="2:27" x14ac:dyDescent="0.25">
      <c r="B184" s="62">
        <v>43180</v>
      </c>
      <c r="C184" s="70">
        <v>2</v>
      </c>
      <c r="D184" s="70">
        <v>9.8800000000000008</v>
      </c>
      <c r="E184" s="59">
        <v>0.44</v>
      </c>
      <c r="F184" s="70">
        <v>27</v>
      </c>
      <c r="G184" s="26">
        <f t="shared" si="40"/>
        <v>5261.52</v>
      </c>
      <c r="H184" s="26">
        <f t="shared" si="41"/>
        <v>102.2839488</v>
      </c>
      <c r="I184" s="68">
        <f t="shared" si="42"/>
        <v>58.817681886141457</v>
      </c>
      <c r="J184" s="69">
        <v>16</v>
      </c>
      <c r="K184" s="31">
        <f t="shared" si="43"/>
        <v>0.432</v>
      </c>
      <c r="L184" s="165"/>
      <c r="M184" s="165"/>
      <c r="N184" s="165"/>
      <c r="O184" s="147"/>
      <c r="P184" s="151"/>
      <c r="Q184" s="154"/>
      <c r="V184" s="32">
        <v>420</v>
      </c>
      <c r="W184" s="2">
        <v>620</v>
      </c>
      <c r="X184" s="12">
        <f t="shared" si="38"/>
        <v>241.51811385853938</v>
      </c>
      <c r="Y184" s="12">
        <f t="shared" si="39"/>
        <v>356.5267395054629</v>
      </c>
      <c r="Z184" s="2">
        <v>30</v>
      </c>
      <c r="AA184" s="2">
        <v>50</v>
      </c>
    </row>
    <row r="185" spans="2:27" x14ac:dyDescent="0.25">
      <c r="B185" s="62">
        <v>43181</v>
      </c>
      <c r="C185" s="70">
        <v>3</v>
      </c>
      <c r="D185" s="70">
        <v>9.31</v>
      </c>
      <c r="E185" s="59">
        <v>0.15</v>
      </c>
      <c r="F185" s="70">
        <v>37</v>
      </c>
      <c r="G185" s="26">
        <f t="shared" si="40"/>
        <v>1793.7</v>
      </c>
      <c r="H185" s="26">
        <f t="shared" si="41"/>
        <v>47.784168000000008</v>
      </c>
      <c r="I185" s="68">
        <f t="shared" si="42"/>
        <v>27.477957446808514</v>
      </c>
      <c r="J185" s="69">
        <v>10</v>
      </c>
      <c r="K185" s="31">
        <f t="shared" si="43"/>
        <v>0.37</v>
      </c>
      <c r="L185" s="161">
        <f>SUM(H185:H188)</f>
        <v>234.27156959999999</v>
      </c>
      <c r="M185" s="163">
        <f>SUM(I185:I188)</f>
        <v>134.71625623921793</v>
      </c>
      <c r="N185" s="164">
        <f>SUM(K185:K188)</f>
        <v>1.625</v>
      </c>
      <c r="O185" s="147"/>
      <c r="P185" s="151"/>
      <c r="Q185" s="154"/>
      <c r="V185" s="32">
        <v>420</v>
      </c>
      <c r="W185" s="2">
        <v>620</v>
      </c>
      <c r="X185" s="12">
        <f t="shared" si="38"/>
        <v>241.51811385853938</v>
      </c>
      <c r="Y185" s="12">
        <f t="shared" si="39"/>
        <v>356.5267395054629</v>
      </c>
      <c r="Z185" s="2">
        <v>30</v>
      </c>
      <c r="AA185" s="2">
        <v>50</v>
      </c>
    </row>
    <row r="186" spans="2:27" x14ac:dyDescent="0.25">
      <c r="B186" s="62">
        <v>43181</v>
      </c>
      <c r="C186" s="70">
        <v>1</v>
      </c>
      <c r="D186" s="70">
        <v>9.86</v>
      </c>
      <c r="E186" s="59">
        <v>0.17</v>
      </c>
      <c r="F186" s="70">
        <v>20</v>
      </c>
      <c r="G186" s="26">
        <f t="shared" si="40"/>
        <v>2032.8600000000001</v>
      </c>
      <c r="H186" s="26">
        <f t="shared" si="41"/>
        <v>29.273184000000001</v>
      </c>
      <c r="I186" s="68">
        <f t="shared" si="42"/>
        <v>16.833343300747554</v>
      </c>
      <c r="J186" s="69">
        <v>11</v>
      </c>
      <c r="K186" s="31">
        <f t="shared" si="43"/>
        <v>0.22</v>
      </c>
      <c r="L186" s="165"/>
      <c r="M186" s="165"/>
      <c r="N186" s="165"/>
      <c r="O186" s="147"/>
      <c r="P186" s="151"/>
      <c r="Q186" s="154"/>
      <c r="V186" s="32">
        <v>420</v>
      </c>
      <c r="W186" s="2">
        <v>620</v>
      </c>
      <c r="X186" s="12">
        <f t="shared" si="38"/>
        <v>241.51811385853938</v>
      </c>
      <c r="Y186" s="12">
        <f t="shared" si="39"/>
        <v>356.5267395054629</v>
      </c>
      <c r="Z186" s="2">
        <v>30</v>
      </c>
      <c r="AA186" s="2">
        <v>50</v>
      </c>
    </row>
    <row r="187" spans="2:27" x14ac:dyDescent="0.25">
      <c r="B187" s="62">
        <v>43181</v>
      </c>
      <c r="C187" s="70">
        <v>2</v>
      </c>
      <c r="D187" s="70">
        <v>9.6300000000000008</v>
      </c>
      <c r="E187" s="59">
        <v>0.26</v>
      </c>
      <c r="F187" s="70">
        <v>37</v>
      </c>
      <c r="G187" s="26">
        <f t="shared" si="40"/>
        <v>3109.08</v>
      </c>
      <c r="H187" s="26">
        <f t="shared" si="41"/>
        <v>82.825891199999987</v>
      </c>
      <c r="I187" s="68">
        <f t="shared" si="42"/>
        <v>47.628459574468074</v>
      </c>
      <c r="J187" s="69">
        <v>15</v>
      </c>
      <c r="K187" s="31">
        <f t="shared" si="43"/>
        <v>0.55500000000000005</v>
      </c>
      <c r="L187" s="165"/>
      <c r="M187" s="165"/>
      <c r="N187" s="165"/>
      <c r="O187" s="147"/>
      <c r="P187" s="151"/>
      <c r="Q187" s="154"/>
      <c r="V187" s="32">
        <v>420</v>
      </c>
      <c r="W187" s="2">
        <v>620</v>
      </c>
      <c r="X187" s="12">
        <f t="shared" si="38"/>
        <v>241.51811385853938</v>
      </c>
      <c r="Y187" s="12">
        <f t="shared" si="39"/>
        <v>356.5267395054629</v>
      </c>
      <c r="Z187" s="2">
        <v>30</v>
      </c>
      <c r="AA187" s="2">
        <v>50</v>
      </c>
    </row>
    <row r="188" spans="2:27" x14ac:dyDescent="0.25">
      <c r="B188" s="62">
        <v>43181</v>
      </c>
      <c r="C188" s="70">
        <v>2</v>
      </c>
      <c r="D188" s="70">
        <v>9.8000000000000007</v>
      </c>
      <c r="E188" s="59">
        <v>0.27</v>
      </c>
      <c r="F188" s="70">
        <v>32</v>
      </c>
      <c r="G188" s="26">
        <f t="shared" si="40"/>
        <v>3228.6600000000003</v>
      </c>
      <c r="H188" s="26">
        <f t="shared" si="41"/>
        <v>74.388326400000011</v>
      </c>
      <c r="I188" s="68">
        <f t="shared" si="42"/>
        <v>42.776495917193792</v>
      </c>
      <c r="J188" s="69">
        <v>15</v>
      </c>
      <c r="K188" s="31">
        <f t="shared" si="43"/>
        <v>0.48</v>
      </c>
      <c r="L188" s="162"/>
      <c r="M188" s="162"/>
      <c r="N188" s="162"/>
      <c r="O188" s="147"/>
      <c r="P188" s="151"/>
      <c r="Q188" s="154"/>
      <c r="V188" s="32">
        <v>420</v>
      </c>
      <c r="W188" s="2">
        <v>620</v>
      </c>
      <c r="X188" s="12">
        <f t="shared" si="38"/>
        <v>241.51811385853938</v>
      </c>
      <c r="Y188" s="12">
        <f t="shared" si="39"/>
        <v>356.5267395054629</v>
      </c>
      <c r="Z188" s="2">
        <v>30</v>
      </c>
      <c r="AA188" s="2">
        <v>50</v>
      </c>
    </row>
    <row r="189" spans="2:27" x14ac:dyDescent="0.25">
      <c r="B189" s="62">
        <v>43182</v>
      </c>
      <c r="C189" s="70">
        <v>3</v>
      </c>
      <c r="D189" s="70">
        <v>10.18</v>
      </c>
      <c r="E189" s="59">
        <v>0.52</v>
      </c>
      <c r="F189" s="70">
        <v>36</v>
      </c>
      <c r="G189" s="26">
        <f t="shared" si="40"/>
        <v>6218.16</v>
      </c>
      <c r="H189" s="26">
        <f t="shared" si="41"/>
        <v>161.1747072</v>
      </c>
      <c r="I189" s="68">
        <f t="shared" si="42"/>
        <v>92.682407820586533</v>
      </c>
      <c r="J189" s="69">
        <v>17</v>
      </c>
      <c r="K189" s="31">
        <f t="shared" si="43"/>
        <v>0.61199999999999999</v>
      </c>
      <c r="L189" s="161">
        <f>SUM(H189:H191)</f>
        <v>372.45821760000001</v>
      </c>
      <c r="M189" s="163">
        <f>SUM(I189:I191)</f>
        <v>214.17953858539386</v>
      </c>
      <c r="N189" s="164">
        <f>SUM(K189:K191)</f>
        <v>1.496</v>
      </c>
      <c r="O189" s="147"/>
      <c r="P189" s="151"/>
      <c r="Q189" s="154"/>
      <c r="V189" s="32">
        <v>420</v>
      </c>
      <c r="W189" s="2">
        <v>620</v>
      </c>
      <c r="X189" s="12">
        <f t="shared" si="38"/>
        <v>241.51811385853938</v>
      </c>
      <c r="Y189" s="12">
        <f t="shared" si="39"/>
        <v>356.5267395054629</v>
      </c>
      <c r="Z189" s="2">
        <v>30</v>
      </c>
      <c r="AA189" s="2">
        <v>50</v>
      </c>
    </row>
    <row r="190" spans="2:27" x14ac:dyDescent="0.25">
      <c r="B190" s="62">
        <v>43182</v>
      </c>
      <c r="C190" s="70">
        <v>1</v>
      </c>
      <c r="D190" s="70">
        <v>10.28</v>
      </c>
      <c r="E190" s="59">
        <v>0.53</v>
      </c>
      <c r="F190" s="70">
        <v>20</v>
      </c>
      <c r="G190" s="26">
        <f t="shared" si="40"/>
        <v>6337.7400000000007</v>
      </c>
      <c r="H190" s="26">
        <f t="shared" si="41"/>
        <v>91.263456000000005</v>
      </c>
      <c r="I190" s="68">
        <f t="shared" si="42"/>
        <v>52.480423231742378</v>
      </c>
      <c r="J190" s="69">
        <v>17</v>
      </c>
      <c r="K190" s="31">
        <f t="shared" si="43"/>
        <v>0.34</v>
      </c>
      <c r="L190" s="165"/>
      <c r="M190" s="165"/>
      <c r="N190" s="165"/>
      <c r="O190" s="147"/>
      <c r="P190" s="151"/>
      <c r="Q190" s="154"/>
      <c r="V190" s="32">
        <v>420</v>
      </c>
      <c r="W190" s="2">
        <v>620</v>
      </c>
      <c r="X190" s="12">
        <f t="shared" si="38"/>
        <v>241.51811385853938</v>
      </c>
      <c r="Y190" s="12">
        <f t="shared" si="39"/>
        <v>356.5267395054629</v>
      </c>
      <c r="Z190" s="2">
        <v>30</v>
      </c>
      <c r="AA190" s="2">
        <v>50</v>
      </c>
    </row>
    <row r="191" spans="2:27" x14ac:dyDescent="0.25">
      <c r="B191" s="62">
        <v>43182</v>
      </c>
      <c r="C191" s="70">
        <v>2</v>
      </c>
      <c r="D191" s="70">
        <v>9.73</v>
      </c>
      <c r="E191" s="59">
        <v>0.41</v>
      </c>
      <c r="F191" s="70">
        <v>34</v>
      </c>
      <c r="G191" s="26">
        <f t="shared" si="40"/>
        <v>4902.78</v>
      </c>
      <c r="H191" s="26">
        <f t="shared" si="41"/>
        <v>120.02005439999998</v>
      </c>
      <c r="I191" s="68">
        <f t="shared" si="42"/>
        <v>69.01670753306496</v>
      </c>
      <c r="J191" s="69">
        <v>16</v>
      </c>
      <c r="K191" s="31">
        <f t="shared" si="43"/>
        <v>0.54400000000000004</v>
      </c>
      <c r="L191" s="165"/>
      <c r="M191" s="165"/>
      <c r="N191" s="165"/>
      <c r="O191" s="148"/>
      <c r="P191" s="152"/>
      <c r="Q191" s="155"/>
      <c r="V191" s="32">
        <v>420</v>
      </c>
      <c r="W191" s="2">
        <v>620</v>
      </c>
      <c r="X191" s="12">
        <f t="shared" si="38"/>
        <v>241.51811385853938</v>
      </c>
      <c r="Y191" s="12">
        <f t="shared" si="39"/>
        <v>356.5267395054629</v>
      </c>
      <c r="Z191" s="2">
        <v>30</v>
      </c>
      <c r="AA191" s="2">
        <v>50</v>
      </c>
    </row>
    <row r="192" spans="2:27" x14ac:dyDescent="0.25">
      <c r="B192" s="62">
        <v>43183</v>
      </c>
      <c r="C192" s="70">
        <v>3</v>
      </c>
      <c r="D192" s="70">
        <v>10.01</v>
      </c>
      <c r="E192" s="59">
        <v>0.28999999999999998</v>
      </c>
      <c r="F192" s="70">
        <v>31</v>
      </c>
      <c r="G192" s="26">
        <f t="shared" si="40"/>
        <v>3467.8199999999997</v>
      </c>
      <c r="H192" s="26">
        <f t="shared" si="41"/>
        <v>77.401742399999989</v>
      </c>
      <c r="I192" s="68">
        <f t="shared" si="42"/>
        <v>44.509340080506028</v>
      </c>
      <c r="J192" s="69">
        <v>15</v>
      </c>
      <c r="K192" s="31">
        <f t="shared" si="43"/>
        <v>0.46500000000000002</v>
      </c>
      <c r="L192" s="161">
        <f>SUM(H192:H194)</f>
        <v>185.0237424</v>
      </c>
      <c r="M192" s="163">
        <f>SUM(I192:I194)</f>
        <v>106.39663162737205</v>
      </c>
      <c r="N192" s="164">
        <f>SUM(K192:K194)</f>
        <v>0.97</v>
      </c>
      <c r="O192" s="149">
        <f>SUM(L192:L199)/3</f>
        <v>210.88172159999999</v>
      </c>
      <c r="P192" s="156">
        <f t="shared" ref="P192:Q192" si="53">SUM(M192:M199)/3</f>
        <v>121.26608487636571</v>
      </c>
      <c r="Q192" s="157">
        <f t="shared" si="53"/>
        <v>1.083</v>
      </c>
      <c r="V192" s="32">
        <v>420</v>
      </c>
      <c r="W192" s="2">
        <v>620</v>
      </c>
      <c r="X192" s="12">
        <f t="shared" si="38"/>
        <v>241.51811385853938</v>
      </c>
      <c r="Y192" s="12">
        <f t="shared" si="39"/>
        <v>356.5267395054629</v>
      </c>
      <c r="Z192" s="2">
        <v>30</v>
      </c>
      <c r="AA192" s="2">
        <v>50</v>
      </c>
    </row>
    <row r="193" spans="2:27" x14ac:dyDescent="0.25">
      <c r="B193" s="62">
        <v>43183</v>
      </c>
      <c r="C193" s="70">
        <v>1</v>
      </c>
      <c r="D193" s="70">
        <v>9.86</v>
      </c>
      <c r="E193" s="59">
        <v>0.46</v>
      </c>
      <c r="F193" s="70">
        <v>9</v>
      </c>
      <c r="G193" s="26">
        <f t="shared" si="40"/>
        <v>5500.68</v>
      </c>
      <c r="H193" s="26">
        <f t="shared" si="41"/>
        <v>35.644406400000001</v>
      </c>
      <c r="I193" s="68">
        <f t="shared" si="42"/>
        <v>20.497070960322024</v>
      </c>
      <c r="J193" s="69">
        <v>17</v>
      </c>
      <c r="K193" s="31">
        <f t="shared" si="43"/>
        <v>0.153</v>
      </c>
      <c r="L193" s="165"/>
      <c r="M193" s="165"/>
      <c r="N193" s="165"/>
      <c r="O193" s="147"/>
      <c r="P193" s="151"/>
      <c r="Q193" s="154"/>
      <c r="V193" s="32">
        <v>420</v>
      </c>
      <c r="W193" s="2">
        <v>620</v>
      </c>
      <c r="X193" s="12">
        <f t="shared" si="38"/>
        <v>241.51811385853938</v>
      </c>
      <c r="Y193" s="12">
        <f t="shared" si="39"/>
        <v>356.5267395054629</v>
      </c>
      <c r="Z193" s="2">
        <v>30</v>
      </c>
      <c r="AA193" s="2">
        <v>50</v>
      </c>
    </row>
    <row r="194" spans="2:27" x14ac:dyDescent="0.25">
      <c r="B194" s="62">
        <v>43183</v>
      </c>
      <c r="C194" s="70">
        <v>2</v>
      </c>
      <c r="D194" s="70">
        <v>9.9</v>
      </c>
      <c r="E194" s="59">
        <v>0.38</v>
      </c>
      <c r="F194" s="70">
        <v>22</v>
      </c>
      <c r="G194" s="26">
        <f t="shared" si="40"/>
        <v>4544.04</v>
      </c>
      <c r="H194" s="26">
        <f t="shared" si="41"/>
        <v>71.977593599999992</v>
      </c>
      <c r="I194" s="68">
        <f t="shared" si="42"/>
        <v>41.390220586543983</v>
      </c>
      <c r="J194" s="69">
        <v>16</v>
      </c>
      <c r="K194" s="31">
        <f t="shared" si="43"/>
        <v>0.35199999999999998</v>
      </c>
      <c r="L194" s="165"/>
      <c r="M194" s="165"/>
      <c r="N194" s="165"/>
      <c r="O194" s="147"/>
      <c r="P194" s="151"/>
      <c r="Q194" s="154"/>
      <c r="V194" s="32">
        <v>420</v>
      </c>
      <c r="W194" s="2">
        <v>620</v>
      </c>
      <c r="X194" s="12">
        <f t="shared" si="38"/>
        <v>241.51811385853938</v>
      </c>
      <c r="Y194" s="12">
        <f t="shared" si="39"/>
        <v>356.5267395054629</v>
      </c>
      <c r="Z194" s="2">
        <v>30</v>
      </c>
      <c r="AA194" s="2">
        <v>50</v>
      </c>
    </row>
    <row r="195" spans="2:27" x14ac:dyDescent="0.25">
      <c r="B195" s="62">
        <v>43184</v>
      </c>
      <c r="C195" s="70">
        <v>3</v>
      </c>
      <c r="D195" s="70">
        <v>9.92</v>
      </c>
      <c r="E195" s="59">
        <v>0.48</v>
      </c>
      <c r="F195" s="70">
        <v>37</v>
      </c>
      <c r="G195" s="26">
        <f t="shared" si="40"/>
        <v>5739.84</v>
      </c>
      <c r="H195" s="26">
        <f t="shared" si="41"/>
        <v>152.90933760000001</v>
      </c>
      <c r="I195" s="68">
        <f t="shared" si="42"/>
        <v>87.929463829787238</v>
      </c>
      <c r="J195" s="69">
        <v>17</v>
      </c>
      <c r="K195" s="31">
        <f t="shared" si="43"/>
        <v>0.629</v>
      </c>
      <c r="L195" s="161">
        <f>SUM(H195:H196)</f>
        <v>201.12399360000001</v>
      </c>
      <c r="M195" s="163">
        <f>SUM(I195:I196)</f>
        <v>115.65497044278321</v>
      </c>
      <c r="N195" s="164">
        <f>SUM(K195:K196)</f>
        <v>0.88500000000000001</v>
      </c>
      <c r="O195" s="147"/>
      <c r="P195" s="151"/>
      <c r="Q195" s="154"/>
      <c r="V195" s="32">
        <v>420</v>
      </c>
      <c r="W195" s="2">
        <v>620</v>
      </c>
      <c r="X195" s="12">
        <f t="shared" si="38"/>
        <v>241.51811385853938</v>
      </c>
      <c r="Y195" s="12">
        <f t="shared" si="39"/>
        <v>356.5267395054629</v>
      </c>
      <c r="Z195" s="2">
        <v>30</v>
      </c>
      <c r="AA195" s="2">
        <v>50</v>
      </c>
    </row>
    <row r="196" spans="2:27" x14ac:dyDescent="0.25">
      <c r="B196" s="62">
        <v>43184</v>
      </c>
      <c r="C196" s="70">
        <v>1</v>
      </c>
      <c r="D196" s="70">
        <v>9.92</v>
      </c>
      <c r="E196" s="59">
        <v>0.35</v>
      </c>
      <c r="F196" s="70">
        <v>16</v>
      </c>
      <c r="G196" s="26">
        <f t="shared" si="40"/>
        <v>4185.3</v>
      </c>
      <c r="H196" s="26">
        <f t="shared" si="41"/>
        <v>48.214655999999998</v>
      </c>
      <c r="I196" s="68">
        <f t="shared" si="42"/>
        <v>27.725506612995972</v>
      </c>
      <c r="J196" s="69">
        <v>16</v>
      </c>
      <c r="K196" s="31">
        <f t="shared" si="43"/>
        <v>0.25600000000000001</v>
      </c>
      <c r="L196" s="162"/>
      <c r="M196" s="162"/>
      <c r="N196" s="162"/>
      <c r="O196" s="147"/>
      <c r="P196" s="151"/>
      <c r="Q196" s="154"/>
      <c r="V196" s="32">
        <v>420</v>
      </c>
      <c r="W196" s="2">
        <v>620</v>
      </c>
      <c r="X196" s="12">
        <f t="shared" si="38"/>
        <v>241.51811385853938</v>
      </c>
      <c r="Y196" s="12">
        <f t="shared" si="39"/>
        <v>356.5267395054629</v>
      </c>
      <c r="Z196" s="2">
        <v>30</v>
      </c>
      <c r="AA196" s="2">
        <v>50</v>
      </c>
    </row>
    <row r="197" spans="2:27" x14ac:dyDescent="0.25">
      <c r="B197" s="62">
        <v>43185</v>
      </c>
      <c r="C197" s="70">
        <v>2</v>
      </c>
      <c r="D197" s="70">
        <v>10.199999999999999</v>
      </c>
      <c r="E197" s="59">
        <v>0.22</v>
      </c>
      <c r="F197" s="70">
        <v>34</v>
      </c>
      <c r="G197" s="26">
        <f t="shared" si="40"/>
        <v>2630.76</v>
      </c>
      <c r="H197" s="26">
        <f t="shared" si="41"/>
        <v>64.401004799999995</v>
      </c>
      <c r="I197" s="68">
        <f t="shared" si="42"/>
        <v>37.033355261644616</v>
      </c>
      <c r="J197" s="69">
        <v>13</v>
      </c>
      <c r="K197" s="31">
        <f t="shared" si="43"/>
        <v>0.442</v>
      </c>
      <c r="L197" s="161">
        <f>SUM(H197:H199)</f>
        <v>246.49742879999999</v>
      </c>
      <c r="M197" s="163">
        <f>SUM(I197:I199)</f>
        <v>141.74665255894189</v>
      </c>
      <c r="N197" s="164">
        <f>SUM(K197:K199)</f>
        <v>1.3940000000000001</v>
      </c>
      <c r="O197" s="147"/>
      <c r="P197" s="151"/>
      <c r="Q197" s="154"/>
      <c r="V197" s="32">
        <v>420</v>
      </c>
      <c r="W197" s="2">
        <v>620</v>
      </c>
      <c r="X197" s="12">
        <f t="shared" si="38"/>
        <v>241.51811385853938</v>
      </c>
      <c r="Y197" s="12">
        <f t="shared" si="39"/>
        <v>356.5267395054629</v>
      </c>
      <c r="Z197" s="2">
        <v>30</v>
      </c>
      <c r="AA197" s="2">
        <v>50</v>
      </c>
    </row>
    <row r="198" spans="2:27" x14ac:dyDescent="0.25">
      <c r="B198" s="62">
        <v>43185</v>
      </c>
      <c r="C198" s="70">
        <v>3</v>
      </c>
      <c r="D198" s="70">
        <v>10.039999999999999</v>
      </c>
      <c r="E198" s="59">
        <v>0.35</v>
      </c>
      <c r="F198" s="70">
        <v>37</v>
      </c>
      <c r="G198" s="26">
        <f t="shared" si="40"/>
        <v>4185.3</v>
      </c>
      <c r="H198" s="26">
        <f t="shared" si="41"/>
        <v>111.496392</v>
      </c>
      <c r="I198" s="68">
        <f t="shared" si="42"/>
        <v>64.115234042553183</v>
      </c>
      <c r="J198" s="69">
        <v>16</v>
      </c>
      <c r="K198" s="31">
        <f t="shared" si="43"/>
        <v>0.59199999999999997</v>
      </c>
      <c r="L198" s="165"/>
      <c r="M198" s="165"/>
      <c r="N198" s="165"/>
      <c r="O198" s="147"/>
      <c r="P198" s="151"/>
      <c r="Q198" s="154"/>
      <c r="V198" s="32">
        <v>420</v>
      </c>
      <c r="W198" s="2">
        <v>620</v>
      </c>
      <c r="X198" s="12">
        <f t="shared" si="38"/>
        <v>241.51811385853938</v>
      </c>
      <c r="Y198" s="12">
        <f t="shared" si="39"/>
        <v>356.5267395054629</v>
      </c>
      <c r="Z198" s="2">
        <v>30</v>
      </c>
      <c r="AA198" s="2">
        <v>50</v>
      </c>
    </row>
    <row r="199" spans="2:27" x14ac:dyDescent="0.25">
      <c r="B199" s="62">
        <v>43185</v>
      </c>
      <c r="C199" s="70">
        <v>1</v>
      </c>
      <c r="D199" s="70">
        <v>9.36</v>
      </c>
      <c r="E199" s="59">
        <v>0.41</v>
      </c>
      <c r="F199" s="70">
        <v>20</v>
      </c>
      <c r="G199" s="26">
        <f t="shared" si="40"/>
        <v>4902.78</v>
      </c>
      <c r="H199" s="26">
        <f t="shared" si="41"/>
        <v>70.600031999999999</v>
      </c>
      <c r="I199" s="68">
        <f t="shared" si="42"/>
        <v>40.598063254744105</v>
      </c>
      <c r="J199" s="69">
        <v>18</v>
      </c>
      <c r="K199" s="31">
        <f t="shared" si="43"/>
        <v>0.36</v>
      </c>
      <c r="L199" s="165"/>
      <c r="M199" s="165"/>
      <c r="N199" s="165"/>
      <c r="O199" s="148"/>
      <c r="P199" s="152"/>
      <c r="Q199" s="155"/>
      <c r="V199" s="32">
        <v>420</v>
      </c>
      <c r="W199" s="2">
        <v>620</v>
      </c>
      <c r="X199" s="12">
        <f t="shared" si="38"/>
        <v>241.51811385853938</v>
      </c>
      <c r="Y199" s="12">
        <f t="shared" si="39"/>
        <v>356.5267395054629</v>
      </c>
      <c r="Z199" s="2">
        <v>30</v>
      </c>
      <c r="AA199" s="2">
        <v>50</v>
      </c>
    </row>
    <row r="200" spans="2:27" x14ac:dyDescent="0.25">
      <c r="B200" s="62">
        <v>43186</v>
      </c>
      <c r="C200" s="70">
        <v>3</v>
      </c>
      <c r="D200" s="70">
        <v>9.8000000000000007</v>
      </c>
      <c r="E200" s="59">
        <v>0.34</v>
      </c>
      <c r="F200" s="70">
        <v>27</v>
      </c>
      <c r="G200" s="26">
        <f t="shared" si="40"/>
        <v>4065.7200000000003</v>
      </c>
      <c r="H200" s="26">
        <f t="shared" si="41"/>
        <v>79.037596800000003</v>
      </c>
      <c r="I200" s="68">
        <f t="shared" si="42"/>
        <v>45.450026912018402</v>
      </c>
      <c r="J200" s="69">
        <v>15</v>
      </c>
      <c r="K200" s="31">
        <f t="shared" si="43"/>
        <v>0.40500000000000003</v>
      </c>
      <c r="L200" s="161">
        <f>SUM(H200:H203)</f>
        <v>286.70500799999996</v>
      </c>
      <c r="M200" s="163">
        <f>SUM(I200:I203)</f>
        <v>164.86774468085105</v>
      </c>
      <c r="N200" s="164">
        <f>SUM(K200:K203)</f>
        <v>1.4329999999999998</v>
      </c>
      <c r="O200" s="149">
        <f>SUM(L200:L213)/3</f>
        <v>275.79931199999993</v>
      </c>
      <c r="P200" s="156">
        <f t="shared" ref="P200:Q200" si="54">SUM(M200:M213)/3</f>
        <v>158.5964991374353</v>
      </c>
      <c r="Q200" s="157">
        <f t="shared" si="54"/>
        <v>1.5089999999999997</v>
      </c>
      <c r="V200" s="32">
        <v>420</v>
      </c>
      <c r="W200" s="2">
        <v>620</v>
      </c>
      <c r="X200" s="12">
        <f t="shared" ref="X200:X216" si="55">V200/$M$2</f>
        <v>241.51811385853938</v>
      </c>
      <c r="Y200" s="12">
        <f t="shared" ref="Y200:Y216" si="56">W200/$M$2</f>
        <v>356.5267395054629</v>
      </c>
      <c r="Z200" s="2">
        <v>30</v>
      </c>
      <c r="AA200" s="2">
        <v>50</v>
      </c>
    </row>
    <row r="201" spans="2:27" x14ac:dyDescent="0.25">
      <c r="B201" s="62">
        <v>43186</v>
      </c>
      <c r="C201" s="70">
        <v>1</v>
      </c>
      <c r="D201" s="70">
        <v>10.1</v>
      </c>
      <c r="E201" s="59">
        <v>0.28000000000000003</v>
      </c>
      <c r="F201" s="70">
        <v>12</v>
      </c>
      <c r="G201" s="26">
        <f t="shared" si="40"/>
        <v>3348.2400000000002</v>
      </c>
      <c r="H201" s="26">
        <f t="shared" si="41"/>
        <v>28.928793600000002</v>
      </c>
      <c r="I201" s="68">
        <f t="shared" si="42"/>
        <v>16.635303967797586</v>
      </c>
      <c r="J201" s="69">
        <v>15</v>
      </c>
      <c r="K201" s="31">
        <f t="shared" si="43"/>
        <v>0.18</v>
      </c>
      <c r="L201" s="165"/>
      <c r="M201" s="165"/>
      <c r="N201" s="165"/>
      <c r="O201" s="147"/>
      <c r="P201" s="151"/>
      <c r="Q201" s="154"/>
      <c r="V201" s="32">
        <v>420</v>
      </c>
      <c r="W201" s="2">
        <v>620</v>
      </c>
      <c r="X201" s="12">
        <f t="shared" si="55"/>
        <v>241.51811385853938</v>
      </c>
      <c r="Y201" s="12">
        <f t="shared" si="56"/>
        <v>356.5267395054629</v>
      </c>
      <c r="Z201" s="2">
        <v>30</v>
      </c>
      <c r="AA201" s="2">
        <v>50</v>
      </c>
    </row>
    <row r="202" spans="2:27" x14ac:dyDescent="0.25">
      <c r="B202" s="62">
        <v>43186</v>
      </c>
      <c r="C202" s="70">
        <v>2</v>
      </c>
      <c r="D202" s="70">
        <v>10.23</v>
      </c>
      <c r="E202" s="59">
        <v>0.42</v>
      </c>
      <c r="F202" s="70">
        <v>28</v>
      </c>
      <c r="G202" s="26">
        <f t="shared" ref="G202:G216" si="57">E202*$M$1</f>
        <v>5022.3599999999997</v>
      </c>
      <c r="H202" s="26">
        <f t="shared" ref="H202:H216" si="58">F202*G202/1000*$O$2</f>
        <v>101.25077759999998</v>
      </c>
      <c r="I202" s="68">
        <f t="shared" ref="I202:I216" si="59">H202/$M$2</f>
        <v>58.223563887291533</v>
      </c>
      <c r="J202" s="69">
        <v>16</v>
      </c>
      <c r="K202" s="31">
        <f t="shared" ref="K202:K216" si="60">J202*F202/1000</f>
        <v>0.44800000000000001</v>
      </c>
      <c r="L202" s="165"/>
      <c r="M202" s="165"/>
      <c r="N202" s="165"/>
      <c r="O202" s="147"/>
      <c r="P202" s="151"/>
      <c r="Q202" s="154"/>
      <c r="V202" s="32">
        <v>420</v>
      </c>
      <c r="W202" s="2">
        <v>620</v>
      </c>
      <c r="X202" s="12">
        <f t="shared" si="55"/>
        <v>241.51811385853938</v>
      </c>
      <c r="Y202" s="12">
        <f t="shared" si="56"/>
        <v>356.5267395054629</v>
      </c>
      <c r="Z202" s="2">
        <v>30</v>
      </c>
      <c r="AA202" s="2">
        <v>50</v>
      </c>
    </row>
    <row r="203" spans="2:27" x14ac:dyDescent="0.25">
      <c r="B203" s="62">
        <v>43186</v>
      </c>
      <c r="C203" s="70">
        <v>3</v>
      </c>
      <c r="D203" s="70">
        <v>9.89</v>
      </c>
      <c r="E203" s="59">
        <v>0.36</v>
      </c>
      <c r="F203" s="70">
        <v>25</v>
      </c>
      <c r="G203" s="26">
        <f t="shared" si="57"/>
        <v>4304.88</v>
      </c>
      <c r="H203" s="26">
        <f t="shared" si="58"/>
        <v>77.487839999999991</v>
      </c>
      <c r="I203" s="68">
        <f t="shared" si="59"/>
        <v>44.558849913743522</v>
      </c>
      <c r="J203" s="69">
        <v>16</v>
      </c>
      <c r="K203" s="31">
        <f t="shared" si="60"/>
        <v>0.4</v>
      </c>
      <c r="L203" s="162"/>
      <c r="M203" s="162"/>
      <c r="N203" s="162"/>
      <c r="O203" s="147"/>
      <c r="P203" s="151"/>
      <c r="Q203" s="154"/>
      <c r="V203" s="32">
        <v>420</v>
      </c>
      <c r="W203" s="2">
        <v>620</v>
      </c>
      <c r="X203" s="12">
        <f t="shared" si="55"/>
        <v>241.51811385853938</v>
      </c>
      <c r="Y203" s="12">
        <f t="shared" si="56"/>
        <v>356.5267395054629</v>
      </c>
      <c r="Z203" s="2">
        <v>30</v>
      </c>
      <c r="AA203" s="2">
        <v>50</v>
      </c>
    </row>
    <row r="204" spans="2:27" x14ac:dyDescent="0.25">
      <c r="B204" s="62">
        <v>43187</v>
      </c>
      <c r="C204" s="70">
        <v>1</v>
      </c>
      <c r="D204" s="70">
        <v>9.9700000000000006</v>
      </c>
      <c r="E204" s="59">
        <v>0.25</v>
      </c>
      <c r="F204" s="70">
        <v>11</v>
      </c>
      <c r="G204" s="26">
        <f t="shared" si="57"/>
        <v>2989.5</v>
      </c>
      <c r="H204" s="26">
        <f t="shared" si="58"/>
        <v>23.676840000000002</v>
      </c>
      <c r="I204" s="68">
        <f t="shared" si="59"/>
        <v>13.615204140310524</v>
      </c>
      <c r="J204" s="69">
        <v>15</v>
      </c>
      <c r="K204" s="31">
        <f t="shared" si="60"/>
        <v>0.16500000000000001</v>
      </c>
      <c r="L204" s="161">
        <f>SUM(H204:H208)</f>
        <v>278.43963839999998</v>
      </c>
      <c r="M204" s="163">
        <f>SUM(I204:I208)</f>
        <v>160.11480069005174</v>
      </c>
      <c r="N204" s="164">
        <f>SUM(K204:K208)</f>
        <v>1.55</v>
      </c>
      <c r="O204" s="147"/>
      <c r="P204" s="151"/>
      <c r="Q204" s="154"/>
      <c r="V204" s="32">
        <v>420</v>
      </c>
      <c r="W204" s="2">
        <v>620</v>
      </c>
      <c r="X204" s="12">
        <f t="shared" si="55"/>
        <v>241.51811385853938</v>
      </c>
      <c r="Y204" s="12">
        <f t="shared" si="56"/>
        <v>356.5267395054629</v>
      </c>
      <c r="Z204" s="2">
        <v>30</v>
      </c>
      <c r="AA204" s="2">
        <v>50</v>
      </c>
    </row>
    <row r="205" spans="2:27" x14ac:dyDescent="0.25">
      <c r="B205" s="62">
        <v>43187</v>
      </c>
      <c r="C205" s="70">
        <v>2</v>
      </c>
      <c r="D205" s="70">
        <v>9.89</v>
      </c>
      <c r="E205" s="59">
        <v>0.21</v>
      </c>
      <c r="F205" s="70">
        <v>20</v>
      </c>
      <c r="G205" s="26">
        <f t="shared" si="57"/>
        <v>2511.1799999999998</v>
      </c>
      <c r="H205" s="26">
        <f t="shared" si="58"/>
        <v>36.160992</v>
      </c>
      <c r="I205" s="68">
        <f t="shared" si="59"/>
        <v>20.794129959746979</v>
      </c>
      <c r="J205" s="69">
        <v>13</v>
      </c>
      <c r="K205" s="31">
        <f t="shared" si="60"/>
        <v>0.26</v>
      </c>
      <c r="L205" s="165"/>
      <c r="M205" s="165"/>
      <c r="N205" s="165"/>
      <c r="O205" s="147"/>
      <c r="P205" s="151"/>
      <c r="Q205" s="154"/>
      <c r="V205" s="32">
        <v>420</v>
      </c>
      <c r="W205" s="2">
        <v>620</v>
      </c>
      <c r="X205" s="12">
        <f t="shared" si="55"/>
        <v>241.51811385853938</v>
      </c>
      <c r="Y205" s="12">
        <f t="shared" si="56"/>
        <v>356.5267395054629</v>
      </c>
      <c r="Z205" s="2">
        <v>30</v>
      </c>
      <c r="AA205" s="2">
        <v>50</v>
      </c>
    </row>
    <row r="206" spans="2:27" x14ac:dyDescent="0.25">
      <c r="B206" s="62">
        <v>43187</v>
      </c>
      <c r="C206" s="70">
        <v>3</v>
      </c>
      <c r="D206" s="70">
        <v>10</v>
      </c>
      <c r="E206" s="59">
        <v>0.43</v>
      </c>
      <c r="F206" s="70">
        <v>30</v>
      </c>
      <c r="G206" s="26">
        <f t="shared" si="57"/>
        <v>5141.9399999999996</v>
      </c>
      <c r="H206" s="26">
        <f t="shared" si="58"/>
        <v>111.06590399999999</v>
      </c>
      <c r="I206" s="68">
        <f t="shared" si="59"/>
        <v>63.867684876365715</v>
      </c>
      <c r="J206" s="69">
        <v>16</v>
      </c>
      <c r="K206" s="31">
        <f t="shared" si="60"/>
        <v>0.48</v>
      </c>
      <c r="L206" s="165"/>
      <c r="M206" s="165"/>
      <c r="N206" s="165"/>
      <c r="O206" s="147"/>
      <c r="P206" s="151"/>
      <c r="Q206" s="154"/>
      <c r="V206" s="32">
        <v>420</v>
      </c>
      <c r="W206" s="2">
        <v>620</v>
      </c>
      <c r="X206" s="12">
        <f t="shared" si="55"/>
        <v>241.51811385853938</v>
      </c>
      <c r="Y206" s="12">
        <f t="shared" si="56"/>
        <v>356.5267395054629</v>
      </c>
      <c r="Z206" s="2">
        <v>30</v>
      </c>
      <c r="AA206" s="2">
        <v>50</v>
      </c>
    </row>
    <row r="207" spans="2:27" x14ac:dyDescent="0.25">
      <c r="B207" s="62">
        <v>43187</v>
      </c>
      <c r="C207" s="70">
        <v>1</v>
      </c>
      <c r="D207" s="70">
        <v>10.1</v>
      </c>
      <c r="E207" s="59">
        <v>0.13</v>
      </c>
      <c r="F207" s="70">
        <v>15</v>
      </c>
      <c r="G207" s="26">
        <f t="shared" si="57"/>
        <v>1554.54</v>
      </c>
      <c r="H207" s="26">
        <f t="shared" si="58"/>
        <v>16.789031999999999</v>
      </c>
      <c r="I207" s="68">
        <f t="shared" si="59"/>
        <v>9.6544174813110963</v>
      </c>
      <c r="J207" s="69">
        <v>9</v>
      </c>
      <c r="K207" s="31">
        <f t="shared" si="60"/>
        <v>0.13500000000000001</v>
      </c>
      <c r="L207" s="165"/>
      <c r="M207" s="165"/>
      <c r="N207" s="165"/>
      <c r="O207" s="147"/>
      <c r="P207" s="151"/>
      <c r="Q207" s="154"/>
      <c r="V207" s="32">
        <v>420</v>
      </c>
      <c r="W207" s="2">
        <v>620</v>
      </c>
      <c r="X207" s="12">
        <f t="shared" si="55"/>
        <v>241.51811385853938</v>
      </c>
      <c r="Y207" s="12">
        <f t="shared" si="56"/>
        <v>356.5267395054629</v>
      </c>
      <c r="Z207" s="2">
        <v>30</v>
      </c>
      <c r="AA207" s="2">
        <v>50</v>
      </c>
    </row>
    <row r="208" spans="2:27" x14ac:dyDescent="0.25">
      <c r="B208" s="62">
        <v>43187</v>
      </c>
      <c r="C208" s="70">
        <v>2</v>
      </c>
      <c r="D208" s="70">
        <v>10.01</v>
      </c>
      <c r="E208" s="59">
        <v>0.31</v>
      </c>
      <c r="F208" s="70">
        <v>34</v>
      </c>
      <c r="G208" s="26">
        <f t="shared" si="57"/>
        <v>3706.98</v>
      </c>
      <c r="H208" s="26">
        <f t="shared" si="58"/>
        <v>90.746870400000006</v>
      </c>
      <c r="I208" s="68">
        <f t="shared" si="59"/>
        <v>52.183364232317423</v>
      </c>
      <c r="J208" s="69">
        <v>15</v>
      </c>
      <c r="K208" s="31">
        <f t="shared" si="60"/>
        <v>0.51</v>
      </c>
      <c r="L208" s="167"/>
      <c r="M208" s="167"/>
      <c r="N208" s="167"/>
      <c r="O208" s="147"/>
      <c r="P208" s="151"/>
      <c r="Q208" s="154"/>
      <c r="V208" s="32">
        <v>420</v>
      </c>
      <c r="W208" s="2">
        <v>620</v>
      </c>
      <c r="X208" s="12">
        <f t="shared" si="55"/>
        <v>241.51811385853938</v>
      </c>
      <c r="Y208" s="12">
        <f t="shared" si="56"/>
        <v>356.5267395054629</v>
      </c>
      <c r="Z208" s="2">
        <v>30</v>
      </c>
      <c r="AA208" s="2">
        <v>50</v>
      </c>
    </row>
    <row r="209" spans="2:27" x14ac:dyDescent="0.25">
      <c r="B209" s="62">
        <v>43188</v>
      </c>
      <c r="C209" s="70">
        <v>3</v>
      </c>
      <c r="D209" s="70">
        <v>10.1</v>
      </c>
      <c r="E209" s="59">
        <v>0.24</v>
      </c>
      <c r="F209" s="70">
        <v>20</v>
      </c>
      <c r="G209" s="26">
        <f t="shared" si="57"/>
        <v>2869.92</v>
      </c>
      <c r="H209" s="26">
        <f t="shared" si="58"/>
        <v>41.326847999999998</v>
      </c>
      <c r="I209" s="68">
        <f t="shared" si="59"/>
        <v>23.764719953996547</v>
      </c>
      <c r="J209" s="69">
        <v>14</v>
      </c>
      <c r="K209" s="31">
        <f t="shared" si="60"/>
        <v>0.28000000000000003</v>
      </c>
      <c r="L209" s="161">
        <f>SUM(H209:H213)</f>
        <v>262.25328959999996</v>
      </c>
      <c r="M209" s="163">
        <f>SUM(I209:I213)</f>
        <v>150.80695204140309</v>
      </c>
      <c r="N209" s="164">
        <f>SUM(K209:K213)</f>
        <v>1.544</v>
      </c>
      <c r="O209" s="147"/>
      <c r="P209" s="151"/>
      <c r="Q209" s="154"/>
      <c r="V209" s="32">
        <v>420</v>
      </c>
      <c r="W209" s="2">
        <v>620</v>
      </c>
      <c r="X209" s="12">
        <f t="shared" si="55"/>
        <v>241.51811385853938</v>
      </c>
      <c r="Y209" s="12">
        <f t="shared" si="56"/>
        <v>356.5267395054629</v>
      </c>
      <c r="Z209" s="2">
        <v>30</v>
      </c>
      <c r="AA209" s="2">
        <v>50</v>
      </c>
    </row>
    <row r="210" spans="2:27" x14ac:dyDescent="0.25">
      <c r="B210" s="62">
        <v>43188</v>
      </c>
      <c r="C210" s="70">
        <v>1</v>
      </c>
      <c r="D210" s="70">
        <v>10.1</v>
      </c>
      <c r="E210" s="59">
        <v>0.26</v>
      </c>
      <c r="F210" s="70">
        <v>19</v>
      </c>
      <c r="G210" s="26">
        <f t="shared" si="57"/>
        <v>3109.08</v>
      </c>
      <c r="H210" s="26">
        <f t="shared" si="58"/>
        <v>42.532214399999994</v>
      </c>
      <c r="I210" s="68">
        <f t="shared" si="59"/>
        <v>24.457857619321445</v>
      </c>
      <c r="J210" s="69">
        <v>15</v>
      </c>
      <c r="K210" s="31">
        <f t="shared" si="60"/>
        <v>0.28499999999999998</v>
      </c>
      <c r="L210" s="165"/>
      <c r="M210" s="165"/>
      <c r="N210" s="165"/>
      <c r="O210" s="147"/>
      <c r="P210" s="151"/>
      <c r="Q210" s="154"/>
      <c r="V210" s="32">
        <v>420</v>
      </c>
      <c r="W210" s="2">
        <v>620</v>
      </c>
      <c r="X210" s="12">
        <f t="shared" si="55"/>
        <v>241.51811385853938</v>
      </c>
      <c r="Y210" s="12">
        <f t="shared" si="56"/>
        <v>356.5267395054629</v>
      </c>
      <c r="Z210" s="2">
        <v>30</v>
      </c>
      <c r="AA210" s="2">
        <v>50</v>
      </c>
    </row>
    <row r="211" spans="2:27" x14ac:dyDescent="0.25">
      <c r="B211" s="62">
        <v>43188</v>
      </c>
      <c r="C211" s="70">
        <v>2</v>
      </c>
      <c r="D211" s="70">
        <v>10.220000000000001</v>
      </c>
      <c r="E211" s="59">
        <v>0.1</v>
      </c>
      <c r="F211" s="70">
        <v>29</v>
      </c>
      <c r="G211" s="26">
        <f t="shared" si="57"/>
        <v>1195.8</v>
      </c>
      <c r="H211" s="26">
        <f t="shared" si="58"/>
        <v>24.968303999999996</v>
      </c>
      <c r="I211" s="68">
        <f t="shared" si="59"/>
        <v>14.357851638872912</v>
      </c>
      <c r="J211" s="69">
        <v>7</v>
      </c>
      <c r="K211" s="31">
        <f t="shared" si="60"/>
        <v>0.20300000000000001</v>
      </c>
      <c r="L211" s="165"/>
      <c r="M211" s="165"/>
      <c r="N211" s="165"/>
      <c r="O211" s="147"/>
      <c r="P211" s="151"/>
      <c r="Q211" s="154"/>
      <c r="V211" s="32">
        <v>420</v>
      </c>
      <c r="W211" s="2">
        <v>620</v>
      </c>
      <c r="X211" s="12">
        <f t="shared" si="55"/>
        <v>241.51811385853938</v>
      </c>
      <c r="Y211" s="12">
        <f t="shared" si="56"/>
        <v>356.5267395054629</v>
      </c>
      <c r="Z211" s="2">
        <v>30</v>
      </c>
      <c r="AA211" s="2">
        <v>50</v>
      </c>
    </row>
    <row r="212" spans="2:27" x14ac:dyDescent="0.25">
      <c r="B212" s="62">
        <v>43188</v>
      </c>
      <c r="C212" s="70">
        <v>3</v>
      </c>
      <c r="D212" s="70">
        <v>9.98</v>
      </c>
      <c r="E212" s="59">
        <v>0.42</v>
      </c>
      <c r="F212" s="70">
        <v>31</v>
      </c>
      <c r="G212" s="26">
        <f t="shared" si="57"/>
        <v>5022.3599999999997</v>
      </c>
      <c r="H212" s="26">
        <f t="shared" si="58"/>
        <v>112.0990752</v>
      </c>
      <c r="I212" s="68">
        <f t="shared" si="59"/>
        <v>64.461802875215639</v>
      </c>
      <c r="J212" s="69">
        <v>16</v>
      </c>
      <c r="K212" s="31">
        <f t="shared" si="60"/>
        <v>0.496</v>
      </c>
      <c r="L212" s="165"/>
      <c r="M212" s="165"/>
      <c r="N212" s="165"/>
      <c r="O212" s="147"/>
      <c r="P212" s="151"/>
      <c r="Q212" s="154"/>
      <c r="V212" s="32">
        <v>420</v>
      </c>
      <c r="W212" s="2">
        <v>620</v>
      </c>
      <c r="X212" s="12">
        <f t="shared" si="55"/>
        <v>241.51811385853938</v>
      </c>
      <c r="Y212" s="12">
        <f t="shared" si="56"/>
        <v>356.5267395054629</v>
      </c>
      <c r="Z212" s="2">
        <v>30</v>
      </c>
      <c r="AA212" s="2">
        <v>50</v>
      </c>
    </row>
    <row r="213" spans="2:27" x14ac:dyDescent="0.25">
      <c r="B213" s="62">
        <v>43188</v>
      </c>
      <c r="C213" s="70">
        <v>1</v>
      </c>
      <c r="D213" s="70">
        <v>10.23</v>
      </c>
      <c r="E213" s="59">
        <v>0.24</v>
      </c>
      <c r="F213" s="70">
        <v>20</v>
      </c>
      <c r="G213" s="26">
        <f t="shared" si="57"/>
        <v>2869.92</v>
      </c>
      <c r="H213" s="26">
        <f t="shared" si="58"/>
        <v>41.326847999999998</v>
      </c>
      <c r="I213" s="68">
        <f t="shared" si="59"/>
        <v>23.764719953996547</v>
      </c>
      <c r="J213" s="69">
        <v>14</v>
      </c>
      <c r="K213" s="31">
        <f t="shared" si="60"/>
        <v>0.28000000000000003</v>
      </c>
      <c r="L213" s="167"/>
      <c r="M213" s="167"/>
      <c r="N213" s="167"/>
      <c r="O213" s="148"/>
      <c r="P213" s="152"/>
      <c r="Q213" s="155"/>
      <c r="V213" s="32">
        <v>420</v>
      </c>
      <c r="W213" s="2">
        <v>620</v>
      </c>
      <c r="X213" s="12">
        <f t="shared" si="55"/>
        <v>241.51811385853938</v>
      </c>
      <c r="Y213" s="12">
        <f t="shared" si="56"/>
        <v>356.5267395054629</v>
      </c>
      <c r="Z213" s="2">
        <v>30</v>
      </c>
      <c r="AA213" s="2">
        <v>50</v>
      </c>
    </row>
    <row r="214" spans="2:27" x14ac:dyDescent="0.25">
      <c r="B214" s="62">
        <v>43189</v>
      </c>
      <c r="C214" s="70">
        <v>2</v>
      </c>
      <c r="D214" s="70">
        <v>10.46</v>
      </c>
      <c r="E214" s="59">
        <v>0.33</v>
      </c>
      <c r="F214" s="70">
        <v>31</v>
      </c>
      <c r="G214" s="26">
        <f t="shared" si="57"/>
        <v>3946.1400000000003</v>
      </c>
      <c r="H214" s="26">
        <f t="shared" si="58"/>
        <v>88.077844800000008</v>
      </c>
      <c r="I214" s="68">
        <f t="shared" si="59"/>
        <v>50.648559401955147</v>
      </c>
      <c r="J214" s="69">
        <v>15</v>
      </c>
      <c r="K214" s="31">
        <f t="shared" si="60"/>
        <v>0.46500000000000002</v>
      </c>
      <c r="L214" s="161">
        <f>SUM(H214:H215)</f>
        <v>196.38862560000001</v>
      </c>
      <c r="M214" s="163">
        <f>SUM(I214:I215)</f>
        <v>112.9319296147211</v>
      </c>
      <c r="N214" s="164">
        <f>SUM(K214:K215)</f>
        <v>1.02</v>
      </c>
      <c r="O214" s="149">
        <f>SUM(L214:L218)/3</f>
        <v>93.301099199999996</v>
      </c>
      <c r="P214" s="156">
        <f>SUM(M214:M218)/3</f>
        <v>53.652155951696379</v>
      </c>
      <c r="Q214" s="157">
        <f>SUM(N214:N218)/3</f>
        <v>0.46900000000000003</v>
      </c>
      <c r="V214" s="32">
        <v>420</v>
      </c>
      <c r="W214" s="2">
        <v>620</v>
      </c>
      <c r="X214" s="12">
        <f t="shared" si="55"/>
        <v>241.51811385853938</v>
      </c>
      <c r="Y214" s="12">
        <f t="shared" si="56"/>
        <v>356.5267395054629</v>
      </c>
      <c r="Z214" s="2">
        <v>30</v>
      </c>
      <c r="AA214" s="2">
        <v>50</v>
      </c>
    </row>
    <row r="215" spans="2:27" x14ac:dyDescent="0.25">
      <c r="B215" s="62">
        <v>43189</v>
      </c>
      <c r="C215" s="70">
        <v>3</v>
      </c>
      <c r="D215" s="70">
        <v>10.02</v>
      </c>
      <c r="E215" s="59">
        <v>0.34</v>
      </c>
      <c r="F215" s="70">
        <v>37</v>
      </c>
      <c r="G215" s="26">
        <f t="shared" si="57"/>
        <v>4065.7200000000003</v>
      </c>
      <c r="H215" s="26">
        <f t="shared" si="58"/>
        <v>108.3107808</v>
      </c>
      <c r="I215" s="68">
        <f t="shared" si="59"/>
        <v>62.283370212765959</v>
      </c>
      <c r="J215" s="69">
        <v>15</v>
      </c>
      <c r="K215" s="31">
        <f t="shared" si="60"/>
        <v>0.55500000000000005</v>
      </c>
      <c r="L215" s="162"/>
      <c r="M215" s="162"/>
      <c r="N215" s="162"/>
      <c r="O215" s="147"/>
      <c r="P215" s="151"/>
      <c r="Q215" s="154"/>
      <c r="V215" s="32">
        <v>420</v>
      </c>
      <c r="W215" s="2">
        <v>620</v>
      </c>
      <c r="X215" s="12">
        <f t="shared" si="55"/>
        <v>241.51811385853938</v>
      </c>
      <c r="Y215" s="12">
        <f t="shared" si="56"/>
        <v>356.5267395054629</v>
      </c>
      <c r="Z215" s="2">
        <v>30</v>
      </c>
      <c r="AA215" s="2">
        <v>50</v>
      </c>
    </row>
    <row r="216" spans="2:27" ht="15.75" thickBot="1" x14ac:dyDescent="0.3">
      <c r="B216" s="79">
        <v>43190</v>
      </c>
      <c r="C216" s="5"/>
      <c r="D216" s="5"/>
      <c r="E216" s="80"/>
      <c r="F216" s="5">
        <v>0</v>
      </c>
      <c r="G216" s="64">
        <f t="shared" si="57"/>
        <v>0</v>
      </c>
      <c r="H216" s="64">
        <f t="shared" si="58"/>
        <v>0</v>
      </c>
      <c r="I216" s="65">
        <f t="shared" si="59"/>
        <v>0</v>
      </c>
      <c r="J216" s="66">
        <v>0</v>
      </c>
      <c r="K216" s="67">
        <f t="shared" si="60"/>
        <v>0</v>
      </c>
      <c r="L216" s="81">
        <f t="shared" ref="L216" si="61">H216</f>
        <v>0</v>
      </c>
      <c r="M216" s="82">
        <f t="shared" ref="M216" si="62">I216</f>
        <v>0</v>
      </c>
      <c r="N216" s="83">
        <f>K216</f>
        <v>0</v>
      </c>
      <c r="O216" s="147"/>
      <c r="P216" s="151"/>
      <c r="Q216" s="154"/>
      <c r="V216" s="32">
        <v>420</v>
      </c>
      <c r="W216" s="2">
        <v>620</v>
      </c>
      <c r="X216" s="12">
        <f t="shared" si="55"/>
        <v>241.51811385853938</v>
      </c>
      <c r="Y216" s="12">
        <f t="shared" si="56"/>
        <v>356.5267395054629</v>
      </c>
      <c r="Z216" s="2">
        <v>30</v>
      </c>
      <c r="AA216" s="2">
        <v>50</v>
      </c>
    </row>
    <row r="217" spans="2:27" x14ac:dyDescent="0.25">
      <c r="B217" s="84">
        <v>43191</v>
      </c>
      <c r="C217" s="70">
        <v>1</v>
      </c>
      <c r="D217" s="70">
        <v>10.39</v>
      </c>
      <c r="E217" s="85">
        <v>0.4</v>
      </c>
      <c r="F217" s="70">
        <v>10</v>
      </c>
      <c r="G217" s="87">
        <f t="shared" ref="G217:G280" si="63">E217*$M$1</f>
        <v>4783.2</v>
      </c>
      <c r="H217" s="87">
        <f t="shared" ref="H217:H280" si="64">F217*G217/1000*$O$2</f>
        <v>34.439039999999999</v>
      </c>
      <c r="I217" s="88">
        <f t="shared" ref="I217:I280" si="65">H217/$M$2</f>
        <v>19.803933294997123</v>
      </c>
      <c r="J217" s="89">
        <v>14</v>
      </c>
      <c r="K217" s="90">
        <f t="shared" ref="K217:K280" si="66">J217*F217/1000</f>
        <v>0.14000000000000001</v>
      </c>
      <c r="L217" s="161">
        <f>SUM(H217:H218)</f>
        <v>83.51467199999999</v>
      </c>
      <c r="M217" s="163">
        <f>SUM(I217:I218)</f>
        <v>48.024538240368024</v>
      </c>
      <c r="N217" s="208">
        <f>SUM(K217:K218)</f>
        <v>0.38700000000000001</v>
      </c>
      <c r="O217" s="159"/>
      <c r="P217" s="166"/>
      <c r="Q217" s="174"/>
      <c r="V217" s="32">
        <v>420</v>
      </c>
      <c r="W217" s="2">
        <v>620</v>
      </c>
      <c r="X217" s="12">
        <f t="shared" ref="X217:X280" si="67">V217/$M$2</f>
        <v>241.51811385853938</v>
      </c>
      <c r="Y217" s="12">
        <f t="shared" ref="Y217:Y280" si="68">W217/$M$2</f>
        <v>356.5267395054629</v>
      </c>
      <c r="Z217" s="2">
        <v>30</v>
      </c>
      <c r="AA217" s="2">
        <v>50</v>
      </c>
    </row>
    <row r="218" spans="2:27" ht="15.75" thickBot="1" x14ac:dyDescent="0.3">
      <c r="B218" s="84">
        <v>43191</v>
      </c>
      <c r="C218" s="70">
        <v>2</v>
      </c>
      <c r="D218" s="70">
        <v>10.11</v>
      </c>
      <c r="E218" s="85">
        <v>0.3</v>
      </c>
      <c r="F218" s="70">
        <v>19</v>
      </c>
      <c r="G218" s="26">
        <f t="shared" si="63"/>
        <v>3587.4</v>
      </c>
      <c r="H218" s="26">
        <f t="shared" si="64"/>
        <v>49.075631999999999</v>
      </c>
      <c r="I218" s="68">
        <f t="shared" si="65"/>
        <v>28.220604945370901</v>
      </c>
      <c r="J218" s="69">
        <v>13</v>
      </c>
      <c r="K218" s="31">
        <f t="shared" si="66"/>
        <v>0.247</v>
      </c>
      <c r="L218" s="162"/>
      <c r="M218" s="162"/>
      <c r="N218" s="191"/>
      <c r="O218" s="179"/>
      <c r="P218" s="180"/>
      <c r="Q218" s="181"/>
      <c r="V218" s="32">
        <v>420</v>
      </c>
      <c r="W218" s="2">
        <v>620</v>
      </c>
      <c r="X218" s="12">
        <f t="shared" si="67"/>
        <v>241.51811385853938</v>
      </c>
      <c r="Y218" s="12">
        <f t="shared" si="68"/>
        <v>356.5267395054629</v>
      </c>
      <c r="Z218" s="2">
        <v>30</v>
      </c>
      <c r="AA218" s="2">
        <v>50</v>
      </c>
    </row>
    <row r="219" spans="2:27" x14ac:dyDescent="0.25">
      <c r="B219" s="84">
        <v>43192</v>
      </c>
      <c r="C219" s="70"/>
      <c r="D219" s="70"/>
      <c r="E219" s="86"/>
      <c r="F219" s="70">
        <v>0</v>
      </c>
      <c r="G219" s="26">
        <f t="shared" si="63"/>
        <v>0</v>
      </c>
      <c r="H219" s="26">
        <f t="shared" si="64"/>
        <v>0</v>
      </c>
      <c r="I219" s="68">
        <f t="shared" si="65"/>
        <v>0</v>
      </c>
      <c r="J219" s="69">
        <v>0</v>
      </c>
      <c r="K219" s="31">
        <f t="shared" si="66"/>
        <v>0</v>
      </c>
      <c r="L219" s="44">
        <f t="shared" ref="L219" si="69">H219</f>
        <v>0</v>
      </c>
      <c r="M219" s="45">
        <f t="shared" ref="M219" si="70">I219</f>
        <v>0</v>
      </c>
      <c r="N219" s="46">
        <f>K219</f>
        <v>0</v>
      </c>
      <c r="O219" s="147">
        <f>SUM(L219:L227)/3</f>
        <v>185.13853919999997</v>
      </c>
      <c r="P219" s="151">
        <f t="shared" ref="P219:Q219" si="71">SUM(M219:M227)/3</f>
        <v>106.46264473835537</v>
      </c>
      <c r="Q219" s="154">
        <f t="shared" si="71"/>
        <v>0.8923333333333332</v>
      </c>
      <c r="V219" s="32">
        <v>420</v>
      </c>
      <c r="W219" s="2">
        <v>620</v>
      </c>
      <c r="X219" s="12">
        <f t="shared" si="67"/>
        <v>241.51811385853938</v>
      </c>
      <c r="Y219" s="12">
        <f t="shared" si="68"/>
        <v>356.5267395054629</v>
      </c>
      <c r="Z219" s="2">
        <v>30</v>
      </c>
      <c r="AA219" s="2">
        <v>50</v>
      </c>
    </row>
    <row r="220" spans="2:27" x14ac:dyDescent="0.25">
      <c r="B220" s="84">
        <v>43193</v>
      </c>
      <c r="C220" s="70">
        <v>2</v>
      </c>
      <c r="D220" s="70">
        <v>11.69</v>
      </c>
      <c r="E220" s="85">
        <v>0.14000000000000001</v>
      </c>
      <c r="F220" s="70">
        <v>34</v>
      </c>
      <c r="G220" s="26">
        <f t="shared" si="63"/>
        <v>1674.1200000000001</v>
      </c>
      <c r="H220" s="26">
        <f t="shared" si="64"/>
        <v>40.982457599999996</v>
      </c>
      <c r="I220" s="68">
        <f t="shared" si="65"/>
        <v>23.566680621046576</v>
      </c>
      <c r="J220" s="69">
        <v>6</v>
      </c>
      <c r="K220" s="31">
        <f t="shared" si="66"/>
        <v>0.20399999999999999</v>
      </c>
      <c r="L220" s="161">
        <f>SUM(H220:H223)</f>
        <v>292.04305919999996</v>
      </c>
      <c r="M220" s="163">
        <f>SUM(I220:I223)</f>
        <v>167.9373543415756</v>
      </c>
      <c r="N220" s="164">
        <f>SUM(K220:K223)</f>
        <v>1.26</v>
      </c>
      <c r="O220" s="147"/>
      <c r="P220" s="151"/>
      <c r="Q220" s="154"/>
      <c r="V220" s="32">
        <v>420</v>
      </c>
      <c r="W220" s="2">
        <v>620</v>
      </c>
      <c r="X220" s="12">
        <f t="shared" si="67"/>
        <v>241.51811385853938</v>
      </c>
      <c r="Y220" s="12">
        <f t="shared" si="68"/>
        <v>356.5267395054629</v>
      </c>
      <c r="Z220" s="2">
        <v>30</v>
      </c>
      <c r="AA220" s="2">
        <v>50</v>
      </c>
    </row>
    <row r="221" spans="2:27" x14ac:dyDescent="0.25">
      <c r="B221" s="84">
        <v>43193</v>
      </c>
      <c r="C221" s="70">
        <v>3</v>
      </c>
      <c r="D221" s="70">
        <v>10.210000000000001</v>
      </c>
      <c r="E221" s="85">
        <v>0.25</v>
      </c>
      <c r="F221" s="70">
        <v>37</v>
      </c>
      <c r="G221" s="26">
        <f t="shared" si="63"/>
        <v>2989.5</v>
      </c>
      <c r="H221" s="26">
        <f t="shared" si="64"/>
        <v>79.640280000000004</v>
      </c>
      <c r="I221" s="68">
        <f t="shared" si="65"/>
        <v>45.79659574468085</v>
      </c>
      <c r="J221" s="69">
        <v>10</v>
      </c>
      <c r="K221" s="31">
        <f t="shared" si="66"/>
        <v>0.37</v>
      </c>
      <c r="L221" s="165"/>
      <c r="M221" s="165"/>
      <c r="N221" s="165"/>
      <c r="O221" s="147"/>
      <c r="P221" s="151"/>
      <c r="Q221" s="154"/>
      <c r="V221" s="32">
        <v>420</v>
      </c>
      <c r="W221" s="2">
        <v>620</v>
      </c>
      <c r="X221" s="12">
        <f t="shared" si="67"/>
        <v>241.51811385853938</v>
      </c>
      <c r="Y221" s="12">
        <f t="shared" si="68"/>
        <v>356.5267395054629</v>
      </c>
      <c r="Z221" s="2">
        <v>30</v>
      </c>
      <c r="AA221" s="2">
        <v>50</v>
      </c>
    </row>
    <row r="222" spans="2:27" x14ac:dyDescent="0.25">
      <c r="B222" s="84">
        <v>43193</v>
      </c>
      <c r="C222" s="70">
        <v>1</v>
      </c>
      <c r="D222" s="70">
        <v>10.3</v>
      </c>
      <c r="E222" s="85">
        <v>0.43</v>
      </c>
      <c r="F222" s="70">
        <v>20</v>
      </c>
      <c r="G222" s="26">
        <f t="shared" si="63"/>
        <v>5141.9399999999996</v>
      </c>
      <c r="H222" s="26">
        <f t="shared" si="64"/>
        <v>74.043935999999988</v>
      </c>
      <c r="I222" s="68">
        <f t="shared" si="65"/>
        <v>42.57845658424381</v>
      </c>
      <c r="J222" s="69">
        <v>14</v>
      </c>
      <c r="K222" s="31">
        <f t="shared" si="66"/>
        <v>0.28000000000000003</v>
      </c>
      <c r="L222" s="165"/>
      <c r="M222" s="165"/>
      <c r="N222" s="165"/>
      <c r="O222" s="147"/>
      <c r="P222" s="151"/>
      <c r="Q222" s="154"/>
      <c r="V222" s="32">
        <v>420</v>
      </c>
      <c r="W222" s="2">
        <v>620</v>
      </c>
      <c r="X222" s="12">
        <f t="shared" si="67"/>
        <v>241.51811385853938</v>
      </c>
      <c r="Y222" s="12">
        <f t="shared" si="68"/>
        <v>356.5267395054629</v>
      </c>
      <c r="Z222" s="2">
        <v>30</v>
      </c>
      <c r="AA222" s="2">
        <v>50</v>
      </c>
    </row>
    <row r="223" spans="2:27" x14ac:dyDescent="0.25">
      <c r="B223" s="84">
        <v>43193</v>
      </c>
      <c r="C223" s="70">
        <v>2</v>
      </c>
      <c r="D223" s="70">
        <v>10.199999999999999</v>
      </c>
      <c r="E223" s="85">
        <v>0.39</v>
      </c>
      <c r="F223" s="70">
        <v>29</v>
      </c>
      <c r="G223" s="26">
        <f t="shared" si="63"/>
        <v>4663.62</v>
      </c>
      <c r="H223" s="26">
        <f t="shared" si="64"/>
        <v>97.376385599999992</v>
      </c>
      <c r="I223" s="68">
        <f t="shared" si="65"/>
        <v>55.995621391604359</v>
      </c>
      <c r="J223" s="69">
        <v>14</v>
      </c>
      <c r="K223" s="31">
        <f t="shared" si="66"/>
        <v>0.40600000000000003</v>
      </c>
      <c r="L223" s="162"/>
      <c r="M223" s="162"/>
      <c r="N223" s="162"/>
      <c r="O223" s="147"/>
      <c r="P223" s="151"/>
      <c r="Q223" s="154"/>
      <c r="V223" s="32">
        <v>420</v>
      </c>
      <c r="W223" s="2">
        <v>620</v>
      </c>
      <c r="X223" s="12">
        <f t="shared" si="67"/>
        <v>241.51811385853938</v>
      </c>
      <c r="Y223" s="12">
        <f t="shared" si="68"/>
        <v>356.5267395054629</v>
      </c>
      <c r="Z223" s="2">
        <v>30</v>
      </c>
      <c r="AA223" s="2">
        <v>50</v>
      </c>
    </row>
    <row r="224" spans="2:27" x14ac:dyDescent="0.25">
      <c r="B224" s="84">
        <v>43194</v>
      </c>
      <c r="C224" s="70">
        <v>1</v>
      </c>
      <c r="D224" s="70">
        <v>10.35</v>
      </c>
      <c r="E224" s="85">
        <v>0.24</v>
      </c>
      <c r="F224" s="70">
        <v>20</v>
      </c>
      <c r="G224" s="26">
        <f t="shared" si="63"/>
        <v>2869.92</v>
      </c>
      <c r="H224" s="26">
        <f t="shared" si="64"/>
        <v>41.326847999999998</v>
      </c>
      <c r="I224" s="68">
        <f t="shared" si="65"/>
        <v>23.764719953996547</v>
      </c>
      <c r="J224" s="69">
        <v>13</v>
      </c>
      <c r="K224" s="31">
        <f t="shared" si="66"/>
        <v>0.26</v>
      </c>
      <c r="L224" s="161">
        <f>SUM(H224:H227)</f>
        <v>263.3725584</v>
      </c>
      <c r="M224" s="163">
        <f>SUM(I224:I227)</f>
        <v>151.45057987349048</v>
      </c>
      <c r="N224" s="164">
        <f>SUM(K224:K227)</f>
        <v>1.4169999999999998</v>
      </c>
      <c r="O224" s="147"/>
      <c r="P224" s="151"/>
      <c r="Q224" s="154"/>
      <c r="V224" s="32">
        <v>420</v>
      </c>
      <c r="W224" s="2">
        <v>620</v>
      </c>
      <c r="X224" s="12">
        <f t="shared" si="67"/>
        <v>241.51811385853938</v>
      </c>
      <c r="Y224" s="12">
        <f t="shared" si="68"/>
        <v>356.5267395054629</v>
      </c>
      <c r="Z224" s="2">
        <v>30</v>
      </c>
      <c r="AA224" s="2">
        <v>50</v>
      </c>
    </row>
    <row r="225" spans="2:27" x14ac:dyDescent="0.25">
      <c r="B225" s="84">
        <v>43194</v>
      </c>
      <c r="C225" s="70">
        <v>2</v>
      </c>
      <c r="D225" s="70">
        <v>9.5399999999999991</v>
      </c>
      <c r="E225" s="85">
        <v>0.25</v>
      </c>
      <c r="F225" s="70">
        <v>33</v>
      </c>
      <c r="G225" s="26">
        <f t="shared" si="63"/>
        <v>2989.5</v>
      </c>
      <c r="H225" s="26">
        <f t="shared" si="64"/>
        <v>71.030519999999996</v>
      </c>
      <c r="I225" s="68">
        <f t="shared" si="65"/>
        <v>40.845612420931566</v>
      </c>
      <c r="J225" s="69">
        <v>13</v>
      </c>
      <c r="K225" s="31">
        <f t="shared" si="66"/>
        <v>0.42899999999999999</v>
      </c>
      <c r="L225" s="165"/>
      <c r="M225" s="165"/>
      <c r="N225" s="165"/>
      <c r="O225" s="147"/>
      <c r="P225" s="151"/>
      <c r="Q225" s="154"/>
      <c r="V225" s="32">
        <v>420</v>
      </c>
      <c r="W225" s="2">
        <v>620</v>
      </c>
      <c r="X225" s="12">
        <f t="shared" si="67"/>
        <v>241.51811385853938</v>
      </c>
      <c r="Y225" s="12">
        <f t="shared" si="68"/>
        <v>356.5267395054629</v>
      </c>
      <c r="Z225" s="2">
        <v>30</v>
      </c>
      <c r="AA225" s="2">
        <v>50</v>
      </c>
    </row>
    <row r="226" spans="2:27" x14ac:dyDescent="0.25">
      <c r="B226" s="84">
        <v>43194</v>
      </c>
      <c r="C226" s="70">
        <v>3</v>
      </c>
      <c r="D226" s="70">
        <v>10.210000000000001</v>
      </c>
      <c r="E226" s="85">
        <v>0.32</v>
      </c>
      <c r="F226" s="70">
        <v>37</v>
      </c>
      <c r="G226" s="26">
        <f t="shared" si="63"/>
        <v>3826.56</v>
      </c>
      <c r="H226" s="26">
        <f t="shared" si="64"/>
        <v>101.9395584</v>
      </c>
      <c r="I226" s="68">
        <f t="shared" si="65"/>
        <v>58.619642553191483</v>
      </c>
      <c r="J226" s="69">
        <v>13</v>
      </c>
      <c r="K226" s="31">
        <f t="shared" si="66"/>
        <v>0.48099999999999998</v>
      </c>
      <c r="L226" s="165"/>
      <c r="M226" s="165"/>
      <c r="N226" s="165"/>
      <c r="O226" s="147"/>
      <c r="P226" s="151"/>
      <c r="Q226" s="154"/>
      <c r="V226" s="32">
        <v>420</v>
      </c>
      <c r="W226" s="2">
        <v>620</v>
      </c>
      <c r="X226" s="12">
        <f t="shared" si="67"/>
        <v>241.51811385853938</v>
      </c>
      <c r="Y226" s="12">
        <f t="shared" si="68"/>
        <v>356.5267395054629</v>
      </c>
      <c r="Z226" s="2">
        <v>30</v>
      </c>
      <c r="AA226" s="2">
        <v>50</v>
      </c>
    </row>
    <row r="227" spans="2:27" x14ac:dyDescent="0.25">
      <c r="B227" s="84">
        <v>43194</v>
      </c>
      <c r="C227" s="70">
        <v>1</v>
      </c>
      <c r="D227" s="70">
        <v>10.199999999999999</v>
      </c>
      <c r="E227" s="85">
        <v>0.3</v>
      </c>
      <c r="F227" s="70">
        <v>19</v>
      </c>
      <c r="G227" s="26">
        <f t="shared" si="63"/>
        <v>3587.4</v>
      </c>
      <c r="H227" s="26">
        <f t="shared" si="64"/>
        <v>49.075631999999999</v>
      </c>
      <c r="I227" s="68">
        <f t="shared" si="65"/>
        <v>28.220604945370901</v>
      </c>
      <c r="J227" s="69">
        <v>13</v>
      </c>
      <c r="K227" s="31">
        <f t="shared" si="66"/>
        <v>0.247</v>
      </c>
      <c r="L227" s="162"/>
      <c r="M227" s="162"/>
      <c r="N227" s="162"/>
      <c r="O227" s="148"/>
      <c r="P227" s="152"/>
      <c r="Q227" s="155"/>
      <c r="V227" s="32">
        <v>420</v>
      </c>
      <c r="W227" s="2">
        <v>620</v>
      </c>
      <c r="X227" s="12">
        <f t="shared" si="67"/>
        <v>241.51811385853938</v>
      </c>
      <c r="Y227" s="12">
        <f t="shared" si="68"/>
        <v>356.5267395054629</v>
      </c>
      <c r="Z227" s="2">
        <v>30</v>
      </c>
      <c r="AA227" s="2">
        <v>50</v>
      </c>
    </row>
    <row r="228" spans="2:27" x14ac:dyDescent="0.25">
      <c r="B228" s="84">
        <v>43195</v>
      </c>
      <c r="C228" s="70">
        <v>2</v>
      </c>
      <c r="D228" s="70">
        <v>9.89</v>
      </c>
      <c r="E228" s="85">
        <v>0.23</v>
      </c>
      <c r="F228" s="70">
        <v>26</v>
      </c>
      <c r="G228" s="26">
        <f t="shared" si="63"/>
        <v>2750.34</v>
      </c>
      <c r="H228" s="26">
        <f t="shared" si="64"/>
        <v>51.48636479999999</v>
      </c>
      <c r="I228" s="68">
        <f t="shared" si="65"/>
        <v>29.606880276020693</v>
      </c>
      <c r="J228" s="69">
        <v>11</v>
      </c>
      <c r="K228" s="31">
        <f t="shared" si="66"/>
        <v>0.28599999999999998</v>
      </c>
      <c r="L228" s="161">
        <f>SUM(H228:H231)</f>
        <v>245.2059648</v>
      </c>
      <c r="M228" s="163">
        <f>SUM(I228:I231)</f>
        <v>141.00400506037951</v>
      </c>
      <c r="N228" s="164">
        <f>SUM(K228:K231)</f>
        <v>1.254</v>
      </c>
      <c r="O228" s="149">
        <f>SUM(L228:L237)/3</f>
        <v>181.83813119999999</v>
      </c>
      <c r="P228" s="156">
        <f t="shared" ref="P228:Q228" si="72">SUM(M228:M237)/3</f>
        <v>104.56476779758481</v>
      </c>
      <c r="Q228" s="157">
        <f t="shared" si="72"/>
        <v>0.94233333333333336</v>
      </c>
      <c r="V228" s="32">
        <v>420</v>
      </c>
      <c r="W228" s="2">
        <v>620</v>
      </c>
      <c r="X228" s="12">
        <f t="shared" si="67"/>
        <v>241.51811385853938</v>
      </c>
      <c r="Y228" s="12">
        <f t="shared" si="68"/>
        <v>356.5267395054629</v>
      </c>
      <c r="Z228" s="2">
        <v>30</v>
      </c>
      <c r="AA228" s="2">
        <v>50</v>
      </c>
    </row>
    <row r="229" spans="2:27" x14ac:dyDescent="0.25">
      <c r="B229" s="84">
        <v>43195</v>
      </c>
      <c r="C229" s="70">
        <v>3</v>
      </c>
      <c r="D229" s="70">
        <v>9.94</v>
      </c>
      <c r="E229" s="85">
        <v>0.26</v>
      </c>
      <c r="F229" s="70">
        <v>35</v>
      </c>
      <c r="G229" s="26">
        <f t="shared" si="63"/>
        <v>3109.08</v>
      </c>
      <c r="H229" s="26">
        <f t="shared" si="64"/>
        <v>78.348815999999999</v>
      </c>
      <c r="I229" s="68">
        <f t="shared" si="65"/>
        <v>45.053948246118459</v>
      </c>
      <c r="J229" s="69">
        <v>12</v>
      </c>
      <c r="K229" s="31">
        <f t="shared" si="66"/>
        <v>0.42</v>
      </c>
      <c r="L229" s="165"/>
      <c r="M229" s="165"/>
      <c r="N229" s="165"/>
      <c r="O229" s="147"/>
      <c r="P229" s="151"/>
      <c r="Q229" s="154"/>
      <c r="V229" s="32">
        <v>420</v>
      </c>
      <c r="W229" s="2">
        <v>620</v>
      </c>
      <c r="X229" s="12">
        <f t="shared" si="67"/>
        <v>241.51811385853938</v>
      </c>
      <c r="Y229" s="12">
        <f t="shared" si="68"/>
        <v>356.5267395054629</v>
      </c>
      <c r="Z229" s="2">
        <v>30</v>
      </c>
      <c r="AA229" s="2">
        <v>50</v>
      </c>
    </row>
    <row r="230" spans="2:27" x14ac:dyDescent="0.25">
      <c r="B230" s="84">
        <v>43195</v>
      </c>
      <c r="C230" s="70">
        <v>1</v>
      </c>
      <c r="D230" s="70">
        <v>9.8000000000000007</v>
      </c>
      <c r="E230" s="85">
        <v>0.31</v>
      </c>
      <c r="F230" s="70">
        <v>20</v>
      </c>
      <c r="G230" s="26">
        <f t="shared" si="63"/>
        <v>3706.98</v>
      </c>
      <c r="H230" s="26">
        <f t="shared" si="64"/>
        <v>53.380511999999996</v>
      </c>
      <c r="I230" s="68">
        <f t="shared" si="65"/>
        <v>30.69609660724554</v>
      </c>
      <c r="J230" s="69">
        <v>13</v>
      </c>
      <c r="K230" s="31">
        <f t="shared" si="66"/>
        <v>0.26</v>
      </c>
      <c r="L230" s="165"/>
      <c r="M230" s="165"/>
      <c r="N230" s="165"/>
      <c r="O230" s="147"/>
      <c r="P230" s="151"/>
      <c r="Q230" s="154"/>
      <c r="V230" s="32">
        <v>420</v>
      </c>
      <c r="W230" s="2">
        <v>620</v>
      </c>
      <c r="X230" s="12">
        <f t="shared" si="67"/>
        <v>241.51811385853938</v>
      </c>
      <c r="Y230" s="12">
        <f t="shared" si="68"/>
        <v>356.5267395054629</v>
      </c>
      <c r="Z230" s="2">
        <v>30</v>
      </c>
      <c r="AA230" s="2">
        <v>50</v>
      </c>
    </row>
    <row r="231" spans="2:27" x14ac:dyDescent="0.25">
      <c r="B231" s="84">
        <v>43195</v>
      </c>
      <c r="C231" s="70">
        <v>2</v>
      </c>
      <c r="D231" s="70">
        <v>9.9</v>
      </c>
      <c r="E231" s="85">
        <v>0.2</v>
      </c>
      <c r="F231" s="70">
        <v>36</v>
      </c>
      <c r="G231" s="26">
        <f t="shared" si="63"/>
        <v>2391.6</v>
      </c>
      <c r="H231" s="26">
        <f t="shared" si="64"/>
        <v>61.99027199999999</v>
      </c>
      <c r="I231" s="68">
        <f t="shared" si="65"/>
        <v>35.647079930994813</v>
      </c>
      <c r="J231" s="69">
        <v>8</v>
      </c>
      <c r="K231" s="31">
        <f t="shared" si="66"/>
        <v>0.28799999999999998</v>
      </c>
      <c r="L231" s="162"/>
      <c r="M231" s="162"/>
      <c r="N231" s="162"/>
      <c r="O231" s="147"/>
      <c r="P231" s="151"/>
      <c r="Q231" s="154"/>
      <c r="V231" s="32">
        <v>420</v>
      </c>
      <c r="W231" s="2">
        <v>620</v>
      </c>
      <c r="X231" s="12">
        <f t="shared" si="67"/>
        <v>241.51811385853938</v>
      </c>
      <c r="Y231" s="12">
        <f t="shared" si="68"/>
        <v>356.5267395054629</v>
      </c>
      <c r="Z231" s="2">
        <v>30</v>
      </c>
      <c r="AA231" s="2">
        <v>50</v>
      </c>
    </row>
    <row r="232" spans="2:27" x14ac:dyDescent="0.25">
      <c r="B232" s="84">
        <v>43196</v>
      </c>
      <c r="C232" s="70">
        <v>3</v>
      </c>
      <c r="D232" s="70">
        <v>10.210000000000001</v>
      </c>
      <c r="E232" s="85">
        <v>0.31</v>
      </c>
      <c r="F232" s="70">
        <v>30</v>
      </c>
      <c r="G232" s="26">
        <f t="shared" si="63"/>
        <v>3706.98</v>
      </c>
      <c r="H232" s="26">
        <f t="shared" si="64"/>
        <v>80.070767999999987</v>
      </c>
      <c r="I232" s="68">
        <f t="shared" si="65"/>
        <v>46.044144910868305</v>
      </c>
      <c r="J232" s="69">
        <v>13</v>
      </c>
      <c r="K232" s="31">
        <f t="shared" si="66"/>
        <v>0.39</v>
      </c>
      <c r="L232" s="161">
        <f>SUM(H232:H236)</f>
        <v>300.3084288</v>
      </c>
      <c r="M232" s="163">
        <f>SUM(I232:I236)</f>
        <v>172.69029833237491</v>
      </c>
      <c r="N232" s="164">
        <f>SUM(K232:K236)</f>
        <v>1.5730000000000002</v>
      </c>
      <c r="O232" s="147"/>
      <c r="P232" s="151"/>
      <c r="Q232" s="154"/>
      <c r="V232" s="32">
        <v>420</v>
      </c>
      <c r="W232" s="2">
        <v>620</v>
      </c>
      <c r="X232" s="12">
        <f t="shared" si="67"/>
        <v>241.51811385853938</v>
      </c>
      <c r="Y232" s="12">
        <f t="shared" si="68"/>
        <v>356.5267395054629</v>
      </c>
      <c r="Z232" s="2">
        <v>30</v>
      </c>
      <c r="AA232" s="2">
        <v>50</v>
      </c>
    </row>
    <row r="233" spans="2:27" x14ac:dyDescent="0.25">
      <c r="B233" s="84">
        <v>43196</v>
      </c>
      <c r="C233" s="70">
        <v>1</v>
      </c>
      <c r="D233" s="70">
        <v>10.09</v>
      </c>
      <c r="E233" s="85">
        <v>0.24</v>
      </c>
      <c r="F233" s="70">
        <v>20</v>
      </c>
      <c r="G233" s="26">
        <f t="shared" si="63"/>
        <v>2869.92</v>
      </c>
      <c r="H233" s="26">
        <f t="shared" si="64"/>
        <v>41.326847999999998</v>
      </c>
      <c r="I233" s="68">
        <f t="shared" si="65"/>
        <v>23.764719953996547</v>
      </c>
      <c r="J233" s="69">
        <v>12</v>
      </c>
      <c r="K233" s="31">
        <f t="shared" si="66"/>
        <v>0.24</v>
      </c>
      <c r="L233" s="165"/>
      <c r="M233" s="165"/>
      <c r="N233" s="165"/>
      <c r="O233" s="147"/>
      <c r="P233" s="151"/>
      <c r="Q233" s="154"/>
      <c r="V233" s="32">
        <v>420</v>
      </c>
      <c r="W233" s="2">
        <v>620</v>
      </c>
      <c r="X233" s="12">
        <f t="shared" si="67"/>
        <v>241.51811385853938</v>
      </c>
      <c r="Y233" s="12">
        <f t="shared" si="68"/>
        <v>356.5267395054629</v>
      </c>
      <c r="Z233" s="2">
        <v>30</v>
      </c>
      <c r="AA233" s="2">
        <v>50</v>
      </c>
    </row>
    <row r="234" spans="2:27" x14ac:dyDescent="0.25">
      <c r="B234" s="84">
        <v>43196</v>
      </c>
      <c r="C234" s="70">
        <v>2</v>
      </c>
      <c r="D234" s="70">
        <v>9.98</v>
      </c>
      <c r="E234" s="85">
        <v>0.3</v>
      </c>
      <c r="F234" s="70">
        <v>23</v>
      </c>
      <c r="G234" s="26">
        <f t="shared" si="63"/>
        <v>3587.4</v>
      </c>
      <c r="H234" s="26">
        <f t="shared" si="64"/>
        <v>59.407343999999995</v>
      </c>
      <c r="I234" s="68">
        <f t="shared" si="65"/>
        <v>34.161784933870038</v>
      </c>
      <c r="J234" s="69">
        <v>13</v>
      </c>
      <c r="K234" s="31">
        <f t="shared" si="66"/>
        <v>0.29899999999999999</v>
      </c>
      <c r="L234" s="165"/>
      <c r="M234" s="165"/>
      <c r="N234" s="165"/>
      <c r="O234" s="147"/>
      <c r="P234" s="151"/>
      <c r="Q234" s="154"/>
      <c r="V234" s="32">
        <v>420</v>
      </c>
      <c r="W234" s="2">
        <v>620</v>
      </c>
      <c r="X234" s="12">
        <f t="shared" si="67"/>
        <v>241.51811385853938</v>
      </c>
      <c r="Y234" s="12">
        <f t="shared" si="68"/>
        <v>356.5267395054629</v>
      </c>
      <c r="Z234" s="2">
        <v>30</v>
      </c>
      <c r="AA234" s="2">
        <v>50</v>
      </c>
    </row>
    <row r="235" spans="2:27" x14ac:dyDescent="0.25">
      <c r="B235" s="84">
        <v>43196</v>
      </c>
      <c r="C235" s="70">
        <v>2</v>
      </c>
      <c r="D235" s="70">
        <v>9.83</v>
      </c>
      <c r="E235" s="85">
        <v>0.24</v>
      </c>
      <c r="F235" s="70">
        <v>32</v>
      </c>
      <c r="G235" s="26">
        <f t="shared" si="63"/>
        <v>2869.92</v>
      </c>
      <c r="H235" s="26">
        <f t="shared" si="64"/>
        <v>66.122956799999997</v>
      </c>
      <c r="I235" s="68">
        <f t="shared" si="65"/>
        <v>38.023551926394475</v>
      </c>
      <c r="J235" s="69">
        <v>12</v>
      </c>
      <c r="K235" s="31">
        <f t="shared" si="66"/>
        <v>0.38400000000000001</v>
      </c>
      <c r="L235" s="165"/>
      <c r="M235" s="165"/>
      <c r="N235" s="165"/>
      <c r="O235" s="147"/>
      <c r="P235" s="151"/>
      <c r="Q235" s="154"/>
      <c r="V235" s="32">
        <v>420</v>
      </c>
      <c r="W235" s="2">
        <v>620</v>
      </c>
      <c r="X235" s="12">
        <f t="shared" si="67"/>
        <v>241.51811385853938</v>
      </c>
      <c r="Y235" s="12">
        <f t="shared" si="68"/>
        <v>356.5267395054629</v>
      </c>
      <c r="Z235" s="2">
        <v>30</v>
      </c>
      <c r="AA235" s="2">
        <v>50</v>
      </c>
    </row>
    <row r="236" spans="2:27" x14ac:dyDescent="0.25">
      <c r="B236" s="84">
        <v>43196</v>
      </c>
      <c r="C236" s="70">
        <v>1</v>
      </c>
      <c r="D236" s="70">
        <v>10.029999999999999</v>
      </c>
      <c r="E236" s="85">
        <v>0.31</v>
      </c>
      <c r="F236" s="70">
        <v>20</v>
      </c>
      <c r="G236" s="26">
        <f t="shared" si="63"/>
        <v>3706.98</v>
      </c>
      <c r="H236" s="26">
        <f t="shared" si="64"/>
        <v>53.380511999999996</v>
      </c>
      <c r="I236" s="68">
        <f t="shared" si="65"/>
        <v>30.69609660724554</v>
      </c>
      <c r="J236" s="69">
        <v>13</v>
      </c>
      <c r="K236" s="31">
        <f t="shared" si="66"/>
        <v>0.26</v>
      </c>
      <c r="L236" s="167"/>
      <c r="M236" s="167"/>
      <c r="N236" s="167"/>
      <c r="O236" s="147"/>
      <c r="P236" s="151"/>
      <c r="Q236" s="154"/>
      <c r="V236" s="32">
        <v>420</v>
      </c>
      <c r="W236" s="2">
        <v>620</v>
      </c>
      <c r="X236" s="12">
        <f t="shared" si="67"/>
        <v>241.51811385853938</v>
      </c>
      <c r="Y236" s="12">
        <f t="shared" si="68"/>
        <v>356.5267395054629</v>
      </c>
      <c r="Z236" s="2">
        <v>30</v>
      </c>
      <c r="AA236" s="2">
        <v>50</v>
      </c>
    </row>
    <row r="237" spans="2:27" x14ac:dyDescent="0.25">
      <c r="B237" s="84">
        <v>43197</v>
      </c>
      <c r="C237" s="70"/>
      <c r="D237" s="70"/>
      <c r="E237" s="85"/>
      <c r="F237" s="70">
        <v>0</v>
      </c>
      <c r="G237" s="26">
        <f t="shared" si="63"/>
        <v>0</v>
      </c>
      <c r="H237" s="26">
        <f t="shared" si="64"/>
        <v>0</v>
      </c>
      <c r="I237" s="68">
        <f t="shared" si="65"/>
        <v>0</v>
      </c>
      <c r="J237" s="69">
        <v>0</v>
      </c>
      <c r="K237" s="31">
        <f t="shared" si="66"/>
        <v>0</v>
      </c>
      <c r="L237" s="44">
        <f t="shared" ref="L237" si="73">H237</f>
        <v>0</v>
      </c>
      <c r="M237" s="45">
        <f t="shared" ref="M237" si="74">I237</f>
        <v>0</v>
      </c>
      <c r="N237" s="46">
        <f>K237</f>
        <v>0</v>
      </c>
      <c r="O237" s="148"/>
      <c r="P237" s="152"/>
      <c r="Q237" s="155"/>
      <c r="V237" s="32">
        <v>420</v>
      </c>
      <c r="W237" s="2">
        <v>620</v>
      </c>
      <c r="X237" s="12">
        <f t="shared" si="67"/>
        <v>241.51811385853938</v>
      </c>
      <c r="Y237" s="12">
        <f t="shared" si="68"/>
        <v>356.5267395054629</v>
      </c>
      <c r="Z237" s="2">
        <v>30</v>
      </c>
      <c r="AA237" s="2">
        <v>50</v>
      </c>
    </row>
    <row r="238" spans="2:27" x14ac:dyDescent="0.25">
      <c r="B238" s="84">
        <v>43198</v>
      </c>
      <c r="C238" s="70">
        <v>2</v>
      </c>
      <c r="D238" s="70">
        <v>10.11</v>
      </c>
      <c r="E238" s="85">
        <v>0.33</v>
      </c>
      <c r="F238" s="70">
        <v>30</v>
      </c>
      <c r="G238" s="26">
        <f t="shared" si="63"/>
        <v>3946.1400000000003</v>
      </c>
      <c r="H238" s="26">
        <f t="shared" si="64"/>
        <v>85.236624000000006</v>
      </c>
      <c r="I238" s="68">
        <f t="shared" si="65"/>
        <v>49.014734905117884</v>
      </c>
      <c r="J238" s="69">
        <v>13</v>
      </c>
      <c r="K238" s="31">
        <f t="shared" si="66"/>
        <v>0.39</v>
      </c>
      <c r="L238" s="161">
        <f>SUM(H238:H239)</f>
        <v>157.21421759999998</v>
      </c>
      <c r="M238" s="163">
        <f>SUM(I238:I239)</f>
        <v>90.404955491661866</v>
      </c>
      <c r="N238" s="164">
        <f>SUM(K238:K239)</f>
        <v>0.69799999999999995</v>
      </c>
      <c r="O238" s="149">
        <f>SUM(L238:L248)/3</f>
        <v>264.5492256</v>
      </c>
      <c r="P238" s="156">
        <f t="shared" ref="P238:Q238" si="75">SUM(M238:M248)/3</f>
        <v>152.12721426106955</v>
      </c>
      <c r="Q238" s="157">
        <f t="shared" si="75"/>
        <v>1.0880000000000001</v>
      </c>
      <c r="V238" s="32">
        <v>420</v>
      </c>
      <c r="W238" s="2">
        <v>620</v>
      </c>
      <c r="X238" s="12">
        <f t="shared" si="67"/>
        <v>241.51811385853938</v>
      </c>
      <c r="Y238" s="12">
        <f t="shared" si="68"/>
        <v>356.5267395054629</v>
      </c>
      <c r="Z238" s="2">
        <v>30</v>
      </c>
      <c r="AA238" s="2">
        <v>50</v>
      </c>
    </row>
    <row r="239" spans="2:27" x14ac:dyDescent="0.25">
      <c r="B239" s="84">
        <v>43198</v>
      </c>
      <c r="C239" s="70">
        <v>3</v>
      </c>
      <c r="D239" s="70">
        <v>10.35</v>
      </c>
      <c r="E239" s="85">
        <v>0.38</v>
      </c>
      <c r="F239" s="70">
        <v>22</v>
      </c>
      <c r="G239" s="26">
        <f t="shared" si="63"/>
        <v>4544.04</v>
      </c>
      <c r="H239" s="26">
        <f t="shared" si="64"/>
        <v>71.977593599999992</v>
      </c>
      <c r="I239" s="68">
        <f t="shared" si="65"/>
        <v>41.390220586543983</v>
      </c>
      <c r="J239" s="69">
        <v>14</v>
      </c>
      <c r="K239" s="31">
        <f t="shared" si="66"/>
        <v>0.308</v>
      </c>
      <c r="L239" s="162"/>
      <c r="M239" s="162"/>
      <c r="N239" s="162"/>
      <c r="O239" s="147"/>
      <c r="P239" s="151"/>
      <c r="Q239" s="154"/>
      <c r="V239" s="32">
        <v>420</v>
      </c>
      <c r="W239" s="2">
        <v>620</v>
      </c>
      <c r="X239" s="12">
        <f t="shared" si="67"/>
        <v>241.51811385853938</v>
      </c>
      <c r="Y239" s="12">
        <f t="shared" si="68"/>
        <v>356.5267395054629</v>
      </c>
      <c r="Z239" s="2">
        <v>30</v>
      </c>
      <c r="AA239" s="2">
        <v>50</v>
      </c>
    </row>
    <row r="240" spans="2:27" x14ac:dyDescent="0.25">
      <c r="B240" s="84">
        <v>43199</v>
      </c>
      <c r="C240" s="70">
        <v>3</v>
      </c>
      <c r="D240" s="70">
        <v>10.18</v>
      </c>
      <c r="E240" s="85">
        <v>0.28000000000000003</v>
      </c>
      <c r="F240" s="70">
        <v>36</v>
      </c>
      <c r="G240" s="26">
        <f t="shared" si="63"/>
        <v>3348.2400000000002</v>
      </c>
      <c r="H240" s="26">
        <f t="shared" si="64"/>
        <v>86.786380800000018</v>
      </c>
      <c r="I240" s="68">
        <f t="shared" si="65"/>
        <v>49.905911903392763</v>
      </c>
      <c r="J240" s="69">
        <v>13</v>
      </c>
      <c r="K240" s="31">
        <f t="shared" si="66"/>
        <v>0.46800000000000003</v>
      </c>
      <c r="L240" s="161">
        <f>SUM(H240:H244)</f>
        <v>357.4772352</v>
      </c>
      <c r="M240" s="163">
        <f>SUM(I240:I244)</f>
        <v>205.56482760207012</v>
      </c>
      <c r="N240" s="164">
        <f>SUM(K240:K244)</f>
        <v>1.68</v>
      </c>
      <c r="O240" s="147"/>
      <c r="P240" s="151"/>
      <c r="Q240" s="154"/>
      <c r="V240" s="32">
        <v>420</v>
      </c>
      <c r="W240" s="2">
        <v>620</v>
      </c>
      <c r="X240" s="12">
        <f t="shared" si="67"/>
        <v>241.51811385853938</v>
      </c>
      <c r="Y240" s="12">
        <f t="shared" si="68"/>
        <v>356.5267395054629</v>
      </c>
      <c r="Z240" s="2">
        <v>30</v>
      </c>
      <c r="AA240" s="2">
        <v>50</v>
      </c>
    </row>
    <row r="241" spans="2:27" x14ac:dyDescent="0.25">
      <c r="B241" s="84">
        <v>43199</v>
      </c>
      <c r="C241" s="70">
        <v>1</v>
      </c>
      <c r="D241" s="70">
        <v>8.6999999999999993</v>
      </c>
      <c r="E241" s="85">
        <v>0.25</v>
      </c>
      <c r="F241" s="70">
        <v>20</v>
      </c>
      <c r="G241" s="26">
        <f t="shared" si="63"/>
        <v>2989.5</v>
      </c>
      <c r="H241" s="26">
        <f t="shared" si="64"/>
        <v>43.0488</v>
      </c>
      <c r="I241" s="68">
        <f t="shared" si="65"/>
        <v>24.754916618746403</v>
      </c>
      <c r="J241" s="69">
        <v>12</v>
      </c>
      <c r="K241" s="31">
        <f t="shared" si="66"/>
        <v>0.24</v>
      </c>
      <c r="L241" s="165"/>
      <c r="M241" s="165"/>
      <c r="N241" s="165"/>
      <c r="O241" s="147"/>
      <c r="P241" s="151"/>
      <c r="Q241" s="154"/>
      <c r="V241" s="32">
        <v>420</v>
      </c>
      <c r="W241" s="2">
        <v>620</v>
      </c>
      <c r="X241" s="12">
        <f t="shared" si="67"/>
        <v>241.51811385853938</v>
      </c>
      <c r="Y241" s="12">
        <f t="shared" si="68"/>
        <v>356.5267395054629</v>
      </c>
      <c r="Z241" s="2">
        <v>30</v>
      </c>
      <c r="AA241" s="2">
        <v>50</v>
      </c>
    </row>
    <row r="242" spans="2:27" x14ac:dyDescent="0.25">
      <c r="B242" s="84">
        <v>43199</v>
      </c>
      <c r="C242" s="70">
        <v>2</v>
      </c>
      <c r="D242" s="70">
        <v>10</v>
      </c>
      <c r="E242" s="85">
        <v>0.24</v>
      </c>
      <c r="F242" s="70">
        <v>36</v>
      </c>
      <c r="G242" s="26">
        <f t="shared" si="63"/>
        <v>2869.92</v>
      </c>
      <c r="H242" s="26">
        <f t="shared" si="64"/>
        <v>74.388326399999983</v>
      </c>
      <c r="I242" s="68">
        <f t="shared" si="65"/>
        <v>42.776495917193778</v>
      </c>
      <c r="J242" s="69">
        <v>12</v>
      </c>
      <c r="K242" s="31">
        <f t="shared" si="66"/>
        <v>0.432</v>
      </c>
      <c r="L242" s="165"/>
      <c r="M242" s="165"/>
      <c r="N242" s="165"/>
      <c r="O242" s="147"/>
      <c r="P242" s="151"/>
      <c r="Q242" s="154"/>
      <c r="V242" s="32">
        <v>420</v>
      </c>
      <c r="W242" s="2">
        <v>620</v>
      </c>
      <c r="X242" s="12">
        <f t="shared" si="67"/>
        <v>241.51811385853938</v>
      </c>
      <c r="Y242" s="12">
        <f t="shared" si="68"/>
        <v>356.5267395054629</v>
      </c>
      <c r="Z242" s="2">
        <v>30</v>
      </c>
      <c r="AA242" s="2">
        <v>50</v>
      </c>
    </row>
    <row r="243" spans="2:27" x14ac:dyDescent="0.25">
      <c r="B243" s="84">
        <v>43199</v>
      </c>
      <c r="C243" s="70">
        <v>1</v>
      </c>
      <c r="D243" s="70">
        <v>10.23</v>
      </c>
      <c r="E243" s="85">
        <v>0.25</v>
      </c>
      <c r="F243" s="70">
        <v>20</v>
      </c>
      <c r="G243" s="26">
        <f t="shared" si="63"/>
        <v>2989.5</v>
      </c>
      <c r="H243" s="26">
        <f t="shared" si="64"/>
        <v>43.0488</v>
      </c>
      <c r="I243" s="68">
        <f t="shared" si="65"/>
        <v>24.754916618746403</v>
      </c>
      <c r="J243" s="69">
        <v>11</v>
      </c>
      <c r="K243" s="31">
        <f t="shared" si="66"/>
        <v>0.22</v>
      </c>
      <c r="L243" s="165"/>
      <c r="M243" s="165"/>
      <c r="N243" s="165"/>
      <c r="O243" s="147"/>
      <c r="P243" s="151"/>
      <c r="Q243" s="154"/>
      <c r="V243" s="32">
        <v>420</v>
      </c>
      <c r="W243" s="2">
        <v>620</v>
      </c>
      <c r="X243" s="12">
        <f t="shared" si="67"/>
        <v>241.51811385853938</v>
      </c>
      <c r="Y243" s="12">
        <f t="shared" si="68"/>
        <v>356.5267395054629</v>
      </c>
      <c r="Z243" s="2">
        <v>30</v>
      </c>
      <c r="AA243" s="2">
        <v>50</v>
      </c>
    </row>
    <row r="244" spans="2:27" x14ac:dyDescent="0.25">
      <c r="B244" s="84">
        <v>43199</v>
      </c>
      <c r="C244" s="70">
        <v>3</v>
      </c>
      <c r="D244" s="70">
        <v>10.119999999999999</v>
      </c>
      <c r="E244" s="85">
        <v>0.32</v>
      </c>
      <c r="F244" s="70">
        <v>40</v>
      </c>
      <c r="G244" s="26">
        <f t="shared" si="63"/>
        <v>3826.56</v>
      </c>
      <c r="H244" s="26">
        <f t="shared" si="64"/>
        <v>110.204928</v>
      </c>
      <c r="I244" s="68">
        <f t="shared" si="65"/>
        <v>63.372586543990792</v>
      </c>
      <c r="J244" s="69">
        <v>8</v>
      </c>
      <c r="K244" s="31">
        <f t="shared" si="66"/>
        <v>0.32</v>
      </c>
      <c r="L244" s="167"/>
      <c r="M244" s="167"/>
      <c r="N244" s="167"/>
      <c r="O244" s="147"/>
      <c r="P244" s="151"/>
      <c r="Q244" s="154"/>
      <c r="V244" s="32">
        <v>420</v>
      </c>
      <c r="W244" s="2">
        <v>620</v>
      </c>
      <c r="X244" s="12">
        <f t="shared" si="67"/>
        <v>241.51811385853938</v>
      </c>
      <c r="Y244" s="12">
        <f t="shared" si="68"/>
        <v>356.5267395054629</v>
      </c>
      <c r="Z244" s="2">
        <v>30</v>
      </c>
      <c r="AA244" s="2">
        <v>50</v>
      </c>
    </row>
    <row r="245" spans="2:27" x14ac:dyDescent="0.25">
      <c r="B245" s="84">
        <v>43200</v>
      </c>
      <c r="C245" s="70">
        <v>2</v>
      </c>
      <c r="D245" s="70">
        <v>10.41</v>
      </c>
      <c r="E245" s="85">
        <v>0.28000000000000003</v>
      </c>
      <c r="F245" s="70">
        <v>34</v>
      </c>
      <c r="G245" s="26">
        <f t="shared" si="63"/>
        <v>3348.2400000000002</v>
      </c>
      <c r="H245" s="26">
        <f t="shared" si="64"/>
        <v>81.964915199999993</v>
      </c>
      <c r="I245" s="68">
        <f t="shared" si="65"/>
        <v>47.133361242093152</v>
      </c>
      <c r="J245" s="69">
        <v>4</v>
      </c>
      <c r="K245" s="31">
        <f t="shared" si="66"/>
        <v>0.13600000000000001</v>
      </c>
      <c r="L245" s="161">
        <f>SUM(H245:H248)</f>
        <v>278.95622400000002</v>
      </c>
      <c r="M245" s="163">
        <f>SUM(I245:I248)</f>
        <v>160.4118596894767</v>
      </c>
      <c r="N245" s="164">
        <f>SUM(K245:K248)</f>
        <v>0.88600000000000001</v>
      </c>
      <c r="O245" s="147"/>
      <c r="P245" s="151"/>
      <c r="Q245" s="154"/>
      <c r="V245" s="32">
        <v>420</v>
      </c>
      <c r="W245" s="2">
        <v>620</v>
      </c>
      <c r="X245" s="12">
        <f t="shared" si="67"/>
        <v>241.51811385853938</v>
      </c>
      <c r="Y245" s="12">
        <f t="shared" si="68"/>
        <v>356.5267395054629</v>
      </c>
      <c r="Z245" s="2">
        <v>30</v>
      </c>
      <c r="AA245" s="2">
        <v>50</v>
      </c>
    </row>
    <row r="246" spans="2:27" x14ac:dyDescent="0.25">
      <c r="B246" s="84">
        <v>43200</v>
      </c>
      <c r="C246" s="70">
        <v>1</v>
      </c>
      <c r="D246" s="70">
        <v>9.76</v>
      </c>
      <c r="E246" s="85">
        <v>0.35</v>
      </c>
      <c r="F246" s="70">
        <v>20</v>
      </c>
      <c r="G246" s="26">
        <f t="shared" si="63"/>
        <v>4185.3</v>
      </c>
      <c r="H246" s="26">
        <f t="shared" si="64"/>
        <v>60.268320000000003</v>
      </c>
      <c r="I246" s="68">
        <f t="shared" si="65"/>
        <v>34.656883266244968</v>
      </c>
      <c r="J246" s="69">
        <v>7</v>
      </c>
      <c r="K246" s="31">
        <f t="shared" si="66"/>
        <v>0.14000000000000001</v>
      </c>
      <c r="L246" s="165"/>
      <c r="M246" s="165"/>
      <c r="N246" s="165"/>
      <c r="O246" s="147"/>
      <c r="P246" s="151"/>
      <c r="Q246" s="154"/>
      <c r="V246" s="32">
        <v>420</v>
      </c>
      <c r="W246" s="2">
        <v>620</v>
      </c>
      <c r="X246" s="12">
        <f t="shared" si="67"/>
        <v>241.51811385853938</v>
      </c>
      <c r="Y246" s="12">
        <f t="shared" si="68"/>
        <v>356.5267395054629</v>
      </c>
      <c r="Z246" s="2">
        <v>30</v>
      </c>
      <c r="AA246" s="2">
        <v>50</v>
      </c>
    </row>
    <row r="247" spans="2:27" x14ac:dyDescent="0.25">
      <c r="B247" s="84">
        <v>43200</v>
      </c>
      <c r="C247" s="70">
        <v>3</v>
      </c>
      <c r="D247" s="70">
        <v>9.49</v>
      </c>
      <c r="E247" s="85">
        <v>0.24</v>
      </c>
      <c r="F247" s="70">
        <v>37</v>
      </c>
      <c r="G247" s="26">
        <f t="shared" si="63"/>
        <v>2869.92</v>
      </c>
      <c r="H247" s="26">
        <f t="shared" si="64"/>
        <v>76.454668800000007</v>
      </c>
      <c r="I247" s="68">
        <f t="shared" si="65"/>
        <v>43.964731914893619</v>
      </c>
      <c r="J247" s="69">
        <v>10</v>
      </c>
      <c r="K247" s="31">
        <f t="shared" si="66"/>
        <v>0.37</v>
      </c>
      <c r="L247" s="165"/>
      <c r="M247" s="165"/>
      <c r="N247" s="165"/>
      <c r="O247" s="147"/>
      <c r="P247" s="151"/>
      <c r="Q247" s="154"/>
      <c r="V247" s="32">
        <v>420</v>
      </c>
      <c r="W247" s="2">
        <v>620</v>
      </c>
      <c r="X247" s="12">
        <f t="shared" si="67"/>
        <v>241.51811385853938</v>
      </c>
      <c r="Y247" s="12">
        <f t="shared" si="68"/>
        <v>356.5267395054629</v>
      </c>
      <c r="Z247" s="2">
        <v>30</v>
      </c>
      <c r="AA247" s="2">
        <v>50</v>
      </c>
    </row>
    <row r="248" spans="2:27" x14ac:dyDescent="0.25">
      <c r="B248" s="84">
        <v>43200</v>
      </c>
      <c r="C248" s="70">
        <v>1</v>
      </c>
      <c r="D248" s="70">
        <v>9.5399999999999991</v>
      </c>
      <c r="E248" s="85">
        <v>0.35</v>
      </c>
      <c r="F248" s="70">
        <v>20</v>
      </c>
      <c r="G248" s="26">
        <f t="shared" si="63"/>
        <v>4185.3</v>
      </c>
      <c r="H248" s="26">
        <f t="shared" si="64"/>
        <v>60.268320000000003</v>
      </c>
      <c r="I248" s="68">
        <f t="shared" si="65"/>
        <v>34.656883266244968</v>
      </c>
      <c r="J248" s="69">
        <v>12</v>
      </c>
      <c r="K248" s="31">
        <f t="shared" si="66"/>
        <v>0.24</v>
      </c>
      <c r="L248" s="162"/>
      <c r="M248" s="162"/>
      <c r="N248" s="162"/>
      <c r="O248" s="148"/>
      <c r="P248" s="152"/>
      <c r="Q248" s="155"/>
      <c r="V248" s="32">
        <v>420</v>
      </c>
      <c r="W248" s="2">
        <v>620</v>
      </c>
      <c r="X248" s="12">
        <f t="shared" si="67"/>
        <v>241.51811385853938</v>
      </c>
      <c r="Y248" s="12">
        <f t="shared" si="68"/>
        <v>356.5267395054629</v>
      </c>
      <c r="Z248" s="2">
        <v>30</v>
      </c>
      <c r="AA248" s="2">
        <v>50</v>
      </c>
    </row>
    <row r="249" spans="2:27" x14ac:dyDescent="0.25">
      <c r="B249" s="84">
        <v>43201</v>
      </c>
      <c r="C249" s="70">
        <v>2</v>
      </c>
      <c r="D249" s="70">
        <v>10.14</v>
      </c>
      <c r="E249" s="85">
        <v>0.31</v>
      </c>
      <c r="F249" s="70">
        <v>32</v>
      </c>
      <c r="G249" s="26">
        <f t="shared" si="63"/>
        <v>3706.98</v>
      </c>
      <c r="H249" s="26">
        <f t="shared" si="64"/>
        <v>85.408819199999996</v>
      </c>
      <c r="I249" s="68">
        <f t="shared" si="65"/>
        <v>49.113754571592864</v>
      </c>
      <c r="J249" s="69">
        <v>11</v>
      </c>
      <c r="K249" s="31">
        <f t="shared" si="66"/>
        <v>0.35199999999999998</v>
      </c>
      <c r="L249" s="161">
        <f>SUM(H249:H251)</f>
        <v>202.32936000000001</v>
      </c>
      <c r="M249" s="163">
        <f>SUM(I249:I251)</f>
        <v>116.34810810810809</v>
      </c>
      <c r="N249" s="164">
        <f>SUM(K249:K251)</f>
        <v>0.86199999999999999</v>
      </c>
      <c r="O249" s="149">
        <f>SUM(L249:L258)/3</f>
        <v>238.74864479999999</v>
      </c>
      <c r="P249" s="156">
        <f t="shared" ref="P249:Q249" si="76">SUM(M249:M258)/3</f>
        <v>137.29076756756754</v>
      </c>
      <c r="Q249" s="157">
        <f t="shared" si="76"/>
        <v>0.98666666666666669</v>
      </c>
      <c r="V249" s="32">
        <v>420</v>
      </c>
      <c r="W249" s="2">
        <v>620</v>
      </c>
      <c r="X249" s="12">
        <f t="shared" si="67"/>
        <v>241.51811385853938</v>
      </c>
      <c r="Y249" s="12">
        <f t="shared" si="68"/>
        <v>356.5267395054629</v>
      </c>
      <c r="Z249" s="2">
        <v>30</v>
      </c>
      <c r="AA249" s="2">
        <v>50</v>
      </c>
    </row>
    <row r="250" spans="2:27" x14ac:dyDescent="0.25">
      <c r="B250" s="84">
        <v>43201</v>
      </c>
      <c r="C250" s="70">
        <v>1</v>
      </c>
      <c r="D250" s="70">
        <v>10.46</v>
      </c>
      <c r="E250" s="85">
        <v>0.38</v>
      </c>
      <c r="F250" s="70">
        <v>20</v>
      </c>
      <c r="G250" s="26">
        <f t="shared" si="63"/>
        <v>4544.04</v>
      </c>
      <c r="H250" s="26">
        <f t="shared" si="64"/>
        <v>65.434176000000008</v>
      </c>
      <c r="I250" s="68">
        <f t="shared" si="65"/>
        <v>37.62747326049454</v>
      </c>
      <c r="J250" s="69">
        <v>14</v>
      </c>
      <c r="K250" s="31">
        <f t="shared" si="66"/>
        <v>0.28000000000000003</v>
      </c>
      <c r="L250" s="165"/>
      <c r="M250" s="165"/>
      <c r="N250" s="165"/>
      <c r="O250" s="147"/>
      <c r="P250" s="151"/>
      <c r="Q250" s="154"/>
      <c r="V250" s="32">
        <v>420</v>
      </c>
      <c r="W250" s="2">
        <v>620</v>
      </c>
      <c r="X250" s="12">
        <f t="shared" si="67"/>
        <v>241.51811385853938</v>
      </c>
      <c r="Y250" s="12">
        <f t="shared" si="68"/>
        <v>356.5267395054629</v>
      </c>
      <c r="Z250" s="2">
        <v>30</v>
      </c>
      <c r="AA250" s="2">
        <v>50</v>
      </c>
    </row>
    <row r="251" spans="2:27" x14ac:dyDescent="0.25">
      <c r="B251" s="84">
        <v>43201</v>
      </c>
      <c r="C251" s="70">
        <v>2</v>
      </c>
      <c r="D251" s="70">
        <v>9.6999999999999993</v>
      </c>
      <c r="E251" s="85">
        <v>0.26</v>
      </c>
      <c r="F251" s="70">
        <v>23</v>
      </c>
      <c r="G251" s="26">
        <f t="shared" si="63"/>
        <v>3109.08</v>
      </c>
      <c r="H251" s="26">
        <f t="shared" si="64"/>
        <v>51.48636479999999</v>
      </c>
      <c r="I251" s="68">
        <f t="shared" si="65"/>
        <v>29.606880276020693</v>
      </c>
      <c r="J251" s="69">
        <v>10</v>
      </c>
      <c r="K251" s="31">
        <f t="shared" si="66"/>
        <v>0.23</v>
      </c>
      <c r="L251" s="165"/>
      <c r="M251" s="165"/>
      <c r="N251" s="165"/>
      <c r="O251" s="147"/>
      <c r="P251" s="151"/>
      <c r="Q251" s="154"/>
      <c r="V251" s="32">
        <v>420</v>
      </c>
      <c r="W251" s="2">
        <v>620</v>
      </c>
      <c r="X251" s="12">
        <f t="shared" si="67"/>
        <v>241.51811385853938</v>
      </c>
      <c r="Y251" s="12">
        <f t="shared" si="68"/>
        <v>356.5267395054629</v>
      </c>
      <c r="Z251" s="2">
        <v>30</v>
      </c>
      <c r="AA251" s="2">
        <v>50</v>
      </c>
    </row>
    <row r="252" spans="2:27" x14ac:dyDescent="0.25">
      <c r="B252" s="84">
        <v>43202</v>
      </c>
      <c r="C252" s="70">
        <v>1</v>
      </c>
      <c r="D252" s="70">
        <v>10.15</v>
      </c>
      <c r="E252" s="85">
        <v>0.5</v>
      </c>
      <c r="F252" s="70">
        <v>20</v>
      </c>
      <c r="G252" s="26">
        <f t="shared" si="63"/>
        <v>5979</v>
      </c>
      <c r="H252" s="26">
        <f t="shared" si="64"/>
        <v>86.0976</v>
      </c>
      <c r="I252" s="68">
        <f t="shared" si="65"/>
        <v>49.509833237492806</v>
      </c>
      <c r="J252" s="69">
        <v>14</v>
      </c>
      <c r="K252" s="31">
        <f t="shared" si="66"/>
        <v>0.28000000000000003</v>
      </c>
      <c r="L252" s="161">
        <f>SUM(H252:H255)</f>
        <v>317.269656</v>
      </c>
      <c r="M252" s="163">
        <f>SUM(I252:I255)</f>
        <v>182.443735480161</v>
      </c>
      <c r="N252" s="164">
        <f>SUM(K252:K255)</f>
        <v>1.26</v>
      </c>
      <c r="O252" s="147"/>
      <c r="P252" s="151"/>
      <c r="Q252" s="154"/>
      <c r="V252" s="32">
        <v>420</v>
      </c>
      <c r="W252" s="2">
        <v>620</v>
      </c>
      <c r="X252" s="12">
        <f t="shared" si="67"/>
        <v>241.51811385853938</v>
      </c>
      <c r="Y252" s="12">
        <f t="shared" si="68"/>
        <v>356.5267395054629</v>
      </c>
      <c r="Z252" s="2">
        <v>30</v>
      </c>
      <c r="AA252" s="2">
        <v>50</v>
      </c>
    </row>
    <row r="253" spans="2:27" x14ac:dyDescent="0.25">
      <c r="B253" s="84">
        <v>43202</v>
      </c>
      <c r="C253" s="70">
        <v>2</v>
      </c>
      <c r="D253" s="70">
        <v>10.25</v>
      </c>
      <c r="E253" s="85">
        <v>0.2</v>
      </c>
      <c r="F253" s="70">
        <v>34</v>
      </c>
      <c r="G253" s="26">
        <f t="shared" si="63"/>
        <v>2391.6</v>
      </c>
      <c r="H253" s="26">
        <f t="shared" si="64"/>
        <v>58.546367999999994</v>
      </c>
      <c r="I253" s="68">
        <f t="shared" si="65"/>
        <v>33.666686601495108</v>
      </c>
      <c r="J253" s="69">
        <v>8</v>
      </c>
      <c r="K253" s="31">
        <f t="shared" si="66"/>
        <v>0.27200000000000002</v>
      </c>
      <c r="L253" s="165"/>
      <c r="M253" s="165"/>
      <c r="N253" s="165"/>
      <c r="O253" s="147"/>
      <c r="P253" s="151"/>
      <c r="Q253" s="154"/>
      <c r="V253" s="32">
        <v>420</v>
      </c>
      <c r="W253" s="2">
        <v>620</v>
      </c>
      <c r="X253" s="12">
        <f t="shared" si="67"/>
        <v>241.51811385853938</v>
      </c>
      <c r="Y253" s="12">
        <f t="shared" si="68"/>
        <v>356.5267395054629</v>
      </c>
      <c r="Z253" s="2">
        <v>30</v>
      </c>
      <c r="AA253" s="2">
        <v>50</v>
      </c>
    </row>
    <row r="254" spans="2:27" x14ac:dyDescent="0.25">
      <c r="B254" s="84">
        <v>43202</v>
      </c>
      <c r="C254" s="70">
        <v>3</v>
      </c>
      <c r="D254" s="70">
        <v>9.89</v>
      </c>
      <c r="E254" s="85">
        <v>0.35</v>
      </c>
      <c r="F254" s="70">
        <v>39</v>
      </c>
      <c r="G254" s="26">
        <f t="shared" si="63"/>
        <v>4185.3</v>
      </c>
      <c r="H254" s="26">
        <f t="shared" si="64"/>
        <v>117.52322400000001</v>
      </c>
      <c r="I254" s="68">
        <f t="shared" si="65"/>
        <v>67.580922369177685</v>
      </c>
      <c r="J254" s="69">
        <v>12</v>
      </c>
      <c r="K254" s="31">
        <f t="shared" si="66"/>
        <v>0.46800000000000003</v>
      </c>
      <c r="L254" s="165"/>
      <c r="M254" s="165"/>
      <c r="N254" s="165"/>
      <c r="O254" s="147"/>
      <c r="P254" s="151"/>
      <c r="Q254" s="154"/>
      <c r="V254" s="32">
        <v>420</v>
      </c>
      <c r="W254" s="2">
        <v>620</v>
      </c>
      <c r="X254" s="12">
        <f t="shared" si="67"/>
        <v>241.51811385853938</v>
      </c>
      <c r="Y254" s="12">
        <f t="shared" si="68"/>
        <v>356.5267395054629</v>
      </c>
      <c r="Z254" s="2">
        <v>30</v>
      </c>
      <c r="AA254" s="2">
        <v>50</v>
      </c>
    </row>
    <row r="255" spans="2:27" x14ac:dyDescent="0.25">
      <c r="B255" s="84">
        <v>43202</v>
      </c>
      <c r="C255" s="70">
        <v>1</v>
      </c>
      <c r="D255" s="70">
        <v>10.14</v>
      </c>
      <c r="E255" s="85">
        <v>0.32</v>
      </c>
      <c r="F255" s="70">
        <v>20</v>
      </c>
      <c r="G255" s="26">
        <f t="shared" si="63"/>
        <v>3826.56</v>
      </c>
      <c r="H255" s="26">
        <f t="shared" si="64"/>
        <v>55.102463999999998</v>
      </c>
      <c r="I255" s="68">
        <f t="shared" si="65"/>
        <v>31.686293271995396</v>
      </c>
      <c r="J255" s="69">
        <v>12</v>
      </c>
      <c r="K255" s="31">
        <f t="shared" si="66"/>
        <v>0.24</v>
      </c>
      <c r="L255" s="162"/>
      <c r="M255" s="162"/>
      <c r="N255" s="162"/>
      <c r="O255" s="147"/>
      <c r="P255" s="151"/>
      <c r="Q255" s="154"/>
      <c r="V255" s="32">
        <v>420</v>
      </c>
      <c r="W255" s="2">
        <v>620</v>
      </c>
      <c r="X255" s="12">
        <f t="shared" si="67"/>
        <v>241.51811385853938</v>
      </c>
      <c r="Y255" s="12">
        <f t="shared" si="68"/>
        <v>356.5267395054629</v>
      </c>
      <c r="Z255" s="2">
        <v>30</v>
      </c>
      <c r="AA255" s="2">
        <v>50</v>
      </c>
    </row>
    <row r="256" spans="2:27" x14ac:dyDescent="0.25">
      <c r="B256" s="84">
        <v>43203</v>
      </c>
      <c r="C256" s="70">
        <v>2</v>
      </c>
      <c r="D256" s="70">
        <v>9.86</v>
      </c>
      <c r="E256" s="85">
        <v>0.25</v>
      </c>
      <c r="F256" s="70">
        <v>24</v>
      </c>
      <c r="G256" s="26">
        <f t="shared" si="63"/>
        <v>2989.5</v>
      </c>
      <c r="H256" s="26">
        <f t="shared" si="64"/>
        <v>51.658560000000001</v>
      </c>
      <c r="I256" s="68">
        <f t="shared" si="65"/>
        <v>29.705899942495687</v>
      </c>
      <c r="J256" s="69">
        <v>11</v>
      </c>
      <c r="K256" s="31">
        <f t="shared" si="66"/>
        <v>0.26400000000000001</v>
      </c>
      <c r="L256" s="161">
        <f>SUM(H256:H258)</f>
        <v>196.6469184</v>
      </c>
      <c r="M256" s="163">
        <f>SUM(I256:I258)</f>
        <v>113.08045911443358</v>
      </c>
      <c r="N256" s="164">
        <f>SUM(K256:K258)</f>
        <v>0.83800000000000008</v>
      </c>
      <c r="O256" s="147"/>
      <c r="P256" s="151"/>
      <c r="Q256" s="154"/>
      <c r="V256" s="32">
        <v>420</v>
      </c>
      <c r="W256" s="2">
        <v>620</v>
      </c>
      <c r="X256" s="12">
        <f t="shared" si="67"/>
        <v>241.51811385853938</v>
      </c>
      <c r="Y256" s="12">
        <f t="shared" si="68"/>
        <v>356.5267395054629</v>
      </c>
      <c r="Z256" s="2">
        <v>30</v>
      </c>
      <c r="AA256" s="2">
        <v>50</v>
      </c>
    </row>
    <row r="257" spans="2:27" x14ac:dyDescent="0.25">
      <c r="B257" s="84">
        <v>43203</v>
      </c>
      <c r="C257" s="70">
        <v>3</v>
      </c>
      <c r="D257" s="70">
        <v>10.199999999999999</v>
      </c>
      <c r="E257" s="85">
        <v>0.31</v>
      </c>
      <c r="F257" s="70">
        <v>28</v>
      </c>
      <c r="G257" s="26">
        <f t="shared" si="63"/>
        <v>3706.98</v>
      </c>
      <c r="H257" s="26">
        <f t="shared" si="64"/>
        <v>74.732716799999992</v>
      </c>
      <c r="I257" s="68">
        <f t="shared" si="65"/>
        <v>42.974535250143752</v>
      </c>
      <c r="J257" s="69">
        <v>12</v>
      </c>
      <c r="K257" s="31">
        <f t="shared" si="66"/>
        <v>0.33600000000000002</v>
      </c>
      <c r="L257" s="165"/>
      <c r="M257" s="165"/>
      <c r="N257" s="165"/>
      <c r="O257" s="147"/>
      <c r="P257" s="151"/>
      <c r="Q257" s="154"/>
      <c r="V257" s="32">
        <v>420</v>
      </c>
      <c r="W257" s="2">
        <v>620</v>
      </c>
      <c r="X257" s="12">
        <f t="shared" si="67"/>
        <v>241.51811385853938</v>
      </c>
      <c r="Y257" s="12">
        <f t="shared" si="68"/>
        <v>356.5267395054629</v>
      </c>
      <c r="Z257" s="2">
        <v>30</v>
      </c>
      <c r="AA257" s="2">
        <v>50</v>
      </c>
    </row>
    <row r="258" spans="2:27" x14ac:dyDescent="0.25">
      <c r="B258" s="84">
        <v>43203</v>
      </c>
      <c r="C258" s="70">
        <v>1</v>
      </c>
      <c r="D258" s="70">
        <v>9.8000000000000007</v>
      </c>
      <c r="E258" s="85">
        <v>0.48</v>
      </c>
      <c r="F258" s="70">
        <v>17</v>
      </c>
      <c r="G258" s="26">
        <f t="shared" si="63"/>
        <v>5739.84</v>
      </c>
      <c r="H258" s="26">
        <f t="shared" si="64"/>
        <v>70.255641600000004</v>
      </c>
      <c r="I258" s="68">
        <f t="shared" si="65"/>
        <v>40.400023921794137</v>
      </c>
      <c r="J258" s="69">
        <v>14</v>
      </c>
      <c r="K258" s="31">
        <f t="shared" si="66"/>
        <v>0.23799999999999999</v>
      </c>
      <c r="L258" s="165"/>
      <c r="M258" s="165"/>
      <c r="N258" s="165"/>
      <c r="O258" s="148"/>
      <c r="P258" s="152"/>
      <c r="Q258" s="155"/>
      <c r="V258" s="32">
        <v>420</v>
      </c>
      <c r="W258" s="2">
        <v>620</v>
      </c>
      <c r="X258" s="12">
        <f t="shared" si="67"/>
        <v>241.51811385853938</v>
      </c>
      <c r="Y258" s="12">
        <f t="shared" si="68"/>
        <v>356.5267395054629</v>
      </c>
      <c r="Z258" s="2">
        <v>30</v>
      </c>
      <c r="AA258" s="2">
        <v>50</v>
      </c>
    </row>
    <row r="259" spans="2:27" x14ac:dyDescent="0.25">
      <c r="B259" s="84">
        <v>43204</v>
      </c>
      <c r="C259" s="70">
        <v>2</v>
      </c>
      <c r="D259" s="70">
        <v>10.44</v>
      </c>
      <c r="E259" s="85">
        <v>0.51</v>
      </c>
      <c r="F259" s="70">
        <v>26</v>
      </c>
      <c r="G259" s="26">
        <f t="shared" si="63"/>
        <v>6098.58</v>
      </c>
      <c r="H259" s="26">
        <f t="shared" si="64"/>
        <v>114.16541759999998</v>
      </c>
      <c r="I259" s="68">
        <f t="shared" si="65"/>
        <v>65.650038872915459</v>
      </c>
      <c r="J259" s="69">
        <v>14</v>
      </c>
      <c r="K259" s="31">
        <f t="shared" si="66"/>
        <v>0.36399999999999999</v>
      </c>
      <c r="L259" s="161">
        <f>SUM(H259:H260)</f>
        <v>177.87764159999998</v>
      </c>
      <c r="M259" s="163">
        <f>SUM(I259:I260)</f>
        <v>102.28731546866013</v>
      </c>
      <c r="N259" s="164">
        <f>SUM(K259:K260)</f>
        <v>0.60399999999999998</v>
      </c>
      <c r="O259" s="149">
        <f>SUM(L259:L264)/3</f>
        <v>182.87130239999999</v>
      </c>
      <c r="P259" s="156">
        <f t="shared" ref="P259:Q259" si="77">SUM(M259:M264)/3</f>
        <v>105.15888579643472</v>
      </c>
      <c r="Q259" s="157">
        <f t="shared" si="77"/>
        <v>0.64800000000000002</v>
      </c>
      <c r="V259" s="32">
        <v>420</v>
      </c>
      <c r="W259" s="2">
        <v>620</v>
      </c>
      <c r="X259" s="12">
        <f t="shared" si="67"/>
        <v>241.51811385853938</v>
      </c>
      <c r="Y259" s="12">
        <f t="shared" si="68"/>
        <v>356.5267395054629</v>
      </c>
      <c r="Z259" s="2">
        <v>30</v>
      </c>
      <c r="AA259" s="2">
        <v>50</v>
      </c>
    </row>
    <row r="260" spans="2:27" x14ac:dyDescent="0.25">
      <c r="B260" s="84">
        <v>43204</v>
      </c>
      <c r="C260" s="70">
        <v>1</v>
      </c>
      <c r="D260" s="70">
        <v>9.2200000000000006</v>
      </c>
      <c r="E260" s="85">
        <v>0.37</v>
      </c>
      <c r="F260" s="70">
        <v>20</v>
      </c>
      <c r="G260" s="26">
        <f t="shared" si="63"/>
        <v>4424.46</v>
      </c>
      <c r="H260" s="26">
        <f t="shared" si="64"/>
        <v>63.712223999999992</v>
      </c>
      <c r="I260" s="68">
        <f t="shared" si="65"/>
        <v>36.637276595744673</v>
      </c>
      <c r="J260" s="69">
        <v>12</v>
      </c>
      <c r="K260" s="31">
        <f t="shared" si="66"/>
        <v>0.24</v>
      </c>
      <c r="L260" s="162"/>
      <c r="M260" s="162"/>
      <c r="N260" s="162"/>
      <c r="O260" s="147"/>
      <c r="P260" s="151"/>
      <c r="Q260" s="154"/>
      <c r="V260" s="32">
        <v>420</v>
      </c>
      <c r="W260" s="2">
        <v>620</v>
      </c>
      <c r="X260" s="12">
        <f t="shared" si="67"/>
        <v>241.51811385853938</v>
      </c>
      <c r="Y260" s="12">
        <f t="shared" si="68"/>
        <v>356.5267395054629</v>
      </c>
      <c r="Z260" s="2">
        <v>30</v>
      </c>
      <c r="AA260" s="2">
        <v>50</v>
      </c>
    </row>
    <row r="261" spans="2:27" x14ac:dyDescent="0.25">
      <c r="B261" s="84">
        <v>43205</v>
      </c>
      <c r="C261" s="70">
        <v>2</v>
      </c>
      <c r="D261" s="70">
        <v>9.9</v>
      </c>
      <c r="E261" s="85">
        <v>0.35</v>
      </c>
      <c r="F261" s="70">
        <v>33</v>
      </c>
      <c r="G261" s="26">
        <f t="shared" si="63"/>
        <v>4185.3</v>
      </c>
      <c r="H261" s="26">
        <f t="shared" si="64"/>
        <v>99.442728000000002</v>
      </c>
      <c r="I261" s="68">
        <f t="shared" si="65"/>
        <v>57.183857389304194</v>
      </c>
      <c r="J261" s="69">
        <v>13</v>
      </c>
      <c r="K261" s="31">
        <f t="shared" si="66"/>
        <v>0.42899999999999999</v>
      </c>
      <c r="L261" s="44">
        <f t="shared" ref="L261" si="78">H261</f>
        <v>99.442728000000002</v>
      </c>
      <c r="M261" s="45">
        <f t="shared" ref="M261" si="79">I261</f>
        <v>57.183857389304194</v>
      </c>
      <c r="N261" s="46">
        <f>K261</f>
        <v>0.42899999999999999</v>
      </c>
      <c r="O261" s="147"/>
      <c r="P261" s="151"/>
      <c r="Q261" s="154"/>
      <c r="V261" s="32">
        <v>420</v>
      </c>
      <c r="W261" s="2">
        <v>620</v>
      </c>
      <c r="X261" s="12">
        <f t="shared" si="67"/>
        <v>241.51811385853938</v>
      </c>
      <c r="Y261" s="12">
        <f t="shared" si="68"/>
        <v>356.5267395054629</v>
      </c>
      <c r="Z261" s="2">
        <v>30</v>
      </c>
      <c r="AA261" s="2">
        <v>50</v>
      </c>
    </row>
    <row r="262" spans="2:27" x14ac:dyDescent="0.25">
      <c r="B262" s="84">
        <v>43206</v>
      </c>
      <c r="C262" s="70">
        <v>2</v>
      </c>
      <c r="D262" s="70">
        <v>10.26</v>
      </c>
      <c r="E262" s="85">
        <v>0.47</v>
      </c>
      <c r="F262" s="70">
        <v>34</v>
      </c>
      <c r="G262" s="26">
        <f t="shared" si="63"/>
        <v>5620.2599999999993</v>
      </c>
      <c r="H262" s="26">
        <f t="shared" si="64"/>
        <v>137.58396479999999</v>
      </c>
      <c r="I262" s="68">
        <f t="shared" si="65"/>
        <v>79.116713513513503</v>
      </c>
      <c r="J262" s="69">
        <v>14</v>
      </c>
      <c r="K262" s="31">
        <f t="shared" si="66"/>
        <v>0.47599999999999998</v>
      </c>
      <c r="L262" s="161">
        <f>SUM(H262:H264)</f>
        <v>271.29353759999998</v>
      </c>
      <c r="M262" s="163">
        <f>SUM(I262:I264)</f>
        <v>156.00548453133982</v>
      </c>
      <c r="N262" s="164">
        <f>SUM(K262:K264)</f>
        <v>0.91100000000000003</v>
      </c>
      <c r="O262" s="147"/>
      <c r="P262" s="151"/>
      <c r="Q262" s="154"/>
      <c r="V262" s="32">
        <v>420</v>
      </c>
      <c r="W262" s="2">
        <v>620</v>
      </c>
      <c r="X262" s="12">
        <f t="shared" si="67"/>
        <v>241.51811385853938</v>
      </c>
      <c r="Y262" s="12">
        <f t="shared" si="68"/>
        <v>356.5267395054629</v>
      </c>
      <c r="Z262" s="2">
        <v>30</v>
      </c>
      <c r="AA262" s="2">
        <v>50</v>
      </c>
    </row>
    <row r="263" spans="2:27" x14ac:dyDescent="0.25">
      <c r="B263" s="84">
        <v>43206</v>
      </c>
      <c r="C263" s="70">
        <v>3</v>
      </c>
      <c r="D263" s="70">
        <v>10.02</v>
      </c>
      <c r="E263" s="85">
        <v>0.36</v>
      </c>
      <c r="F263" s="70">
        <v>37</v>
      </c>
      <c r="G263" s="26">
        <f t="shared" si="63"/>
        <v>4304.88</v>
      </c>
      <c r="H263" s="26">
        <f t="shared" si="64"/>
        <v>114.6820032</v>
      </c>
      <c r="I263" s="68">
        <f t="shared" si="65"/>
        <v>65.947097872340422</v>
      </c>
      <c r="J263" s="69">
        <v>10</v>
      </c>
      <c r="K263" s="31">
        <f t="shared" si="66"/>
        <v>0.37</v>
      </c>
      <c r="L263" s="165"/>
      <c r="M263" s="165"/>
      <c r="N263" s="165"/>
      <c r="O263" s="147"/>
      <c r="P263" s="151"/>
      <c r="Q263" s="154"/>
      <c r="V263" s="32">
        <v>420</v>
      </c>
      <c r="W263" s="2">
        <v>620</v>
      </c>
      <c r="X263" s="12">
        <f t="shared" si="67"/>
        <v>241.51811385853938</v>
      </c>
      <c r="Y263" s="12">
        <f t="shared" si="68"/>
        <v>356.5267395054629</v>
      </c>
      <c r="Z263" s="2">
        <v>30</v>
      </c>
      <c r="AA263" s="2">
        <v>50</v>
      </c>
    </row>
    <row r="264" spans="2:27" x14ac:dyDescent="0.25">
      <c r="B264" s="84">
        <v>43206</v>
      </c>
      <c r="C264" s="70">
        <v>1</v>
      </c>
      <c r="D264" s="70">
        <v>9.81</v>
      </c>
      <c r="E264" s="85">
        <v>0.17</v>
      </c>
      <c r="F264" s="70">
        <v>13</v>
      </c>
      <c r="G264" s="26">
        <f t="shared" si="63"/>
        <v>2032.8600000000001</v>
      </c>
      <c r="H264" s="26">
        <f t="shared" si="64"/>
        <v>19.0275696</v>
      </c>
      <c r="I264" s="68">
        <f t="shared" si="65"/>
        <v>10.941673145485911</v>
      </c>
      <c r="J264" s="69">
        <v>5</v>
      </c>
      <c r="K264" s="31">
        <f t="shared" si="66"/>
        <v>6.5000000000000002E-2</v>
      </c>
      <c r="L264" s="165"/>
      <c r="M264" s="165"/>
      <c r="N264" s="165"/>
      <c r="O264" s="148"/>
      <c r="P264" s="152"/>
      <c r="Q264" s="155"/>
      <c r="V264" s="32">
        <v>420</v>
      </c>
      <c r="W264" s="2">
        <v>620</v>
      </c>
      <c r="X264" s="12">
        <f t="shared" si="67"/>
        <v>241.51811385853938</v>
      </c>
      <c r="Y264" s="12">
        <f t="shared" si="68"/>
        <v>356.5267395054629</v>
      </c>
      <c r="Z264" s="2">
        <v>30</v>
      </c>
      <c r="AA264" s="2">
        <v>50</v>
      </c>
    </row>
    <row r="265" spans="2:27" x14ac:dyDescent="0.25">
      <c r="B265" s="84">
        <v>43207</v>
      </c>
      <c r="C265" s="70">
        <v>1</v>
      </c>
      <c r="D265" s="70">
        <v>10.01</v>
      </c>
      <c r="E265" s="85">
        <v>0.46</v>
      </c>
      <c r="F265" s="70">
        <v>6</v>
      </c>
      <c r="G265" s="26">
        <f t="shared" si="63"/>
        <v>5500.68</v>
      </c>
      <c r="H265" s="26">
        <f t="shared" si="64"/>
        <v>23.762937600000001</v>
      </c>
      <c r="I265" s="68">
        <f t="shared" si="65"/>
        <v>13.664713973548016</v>
      </c>
      <c r="J265" s="69">
        <v>12</v>
      </c>
      <c r="K265" s="31">
        <f t="shared" si="66"/>
        <v>7.1999999999999995E-2</v>
      </c>
      <c r="L265" s="161">
        <f>SUM(H265:H268)</f>
        <v>281.71134719999998</v>
      </c>
      <c r="M265" s="163">
        <f>SUM(I265:I268)</f>
        <v>161.99617435307647</v>
      </c>
      <c r="N265" s="164">
        <f>SUM(K265:K268)</f>
        <v>1.1220000000000001</v>
      </c>
      <c r="O265" s="149">
        <f>SUM(L265:L276)/3</f>
        <v>287.4798864</v>
      </c>
      <c r="P265" s="156">
        <f t="shared" ref="P265:Q265" si="80">SUM(M265:M276)/3</f>
        <v>165.31333317998849</v>
      </c>
      <c r="Q265" s="157">
        <f t="shared" si="80"/>
        <v>1.1626666666666667</v>
      </c>
      <c r="V265" s="32">
        <v>420</v>
      </c>
      <c r="W265" s="2">
        <v>620</v>
      </c>
      <c r="X265" s="12">
        <f t="shared" si="67"/>
        <v>241.51811385853938</v>
      </c>
      <c r="Y265" s="12">
        <f t="shared" si="68"/>
        <v>356.5267395054629</v>
      </c>
      <c r="Z265" s="2">
        <v>30</v>
      </c>
      <c r="AA265" s="2">
        <v>50</v>
      </c>
    </row>
    <row r="266" spans="2:27" x14ac:dyDescent="0.25">
      <c r="B266" s="84">
        <v>43207</v>
      </c>
      <c r="C266" s="70">
        <v>2</v>
      </c>
      <c r="D266" s="70">
        <v>10.039999999999999</v>
      </c>
      <c r="E266" s="85">
        <v>0.41</v>
      </c>
      <c r="F266" s="70">
        <v>34</v>
      </c>
      <c r="G266" s="26">
        <f t="shared" si="63"/>
        <v>4902.78</v>
      </c>
      <c r="H266" s="26">
        <f t="shared" si="64"/>
        <v>120.02005439999998</v>
      </c>
      <c r="I266" s="68">
        <f t="shared" si="65"/>
        <v>69.01670753306496</v>
      </c>
      <c r="J266" s="69">
        <v>11</v>
      </c>
      <c r="K266" s="31">
        <f t="shared" si="66"/>
        <v>0.374</v>
      </c>
      <c r="L266" s="165"/>
      <c r="M266" s="165"/>
      <c r="N266" s="165"/>
      <c r="O266" s="147"/>
      <c r="P266" s="151"/>
      <c r="Q266" s="154"/>
      <c r="V266" s="32">
        <v>420</v>
      </c>
      <c r="W266" s="2">
        <v>620</v>
      </c>
      <c r="X266" s="12">
        <f t="shared" si="67"/>
        <v>241.51811385853938</v>
      </c>
      <c r="Y266" s="12">
        <f t="shared" si="68"/>
        <v>356.5267395054629</v>
      </c>
      <c r="Z266" s="2">
        <v>30</v>
      </c>
      <c r="AA266" s="2">
        <v>50</v>
      </c>
    </row>
    <row r="267" spans="2:27" x14ac:dyDescent="0.25">
      <c r="B267" s="84">
        <v>43207</v>
      </c>
      <c r="C267" s="70">
        <v>3</v>
      </c>
      <c r="D267" s="70">
        <v>10.25</v>
      </c>
      <c r="E267" s="85">
        <v>0.24</v>
      </c>
      <c r="F267" s="70">
        <v>37</v>
      </c>
      <c r="G267" s="26">
        <f t="shared" si="63"/>
        <v>2869.92</v>
      </c>
      <c r="H267" s="26">
        <f t="shared" si="64"/>
        <v>76.454668800000007</v>
      </c>
      <c r="I267" s="68">
        <f t="shared" si="65"/>
        <v>43.964731914893619</v>
      </c>
      <c r="J267" s="69">
        <v>10</v>
      </c>
      <c r="K267" s="31">
        <f t="shared" si="66"/>
        <v>0.37</v>
      </c>
      <c r="L267" s="165"/>
      <c r="M267" s="165"/>
      <c r="N267" s="165"/>
      <c r="O267" s="147"/>
      <c r="P267" s="151"/>
      <c r="Q267" s="154"/>
      <c r="V267" s="32">
        <v>420</v>
      </c>
      <c r="W267" s="2">
        <v>620</v>
      </c>
      <c r="X267" s="12">
        <f t="shared" si="67"/>
        <v>241.51811385853938</v>
      </c>
      <c r="Y267" s="12">
        <f t="shared" si="68"/>
        <v>356.5267395054629</v>
      </c>
      <c r="Z267" s="2">
        <v>30</v>
      </c>
      <c r="AA267" s="2">
        <v>50</v>
      </c>
    </row>
    <row r="268" spans="2:27" x14ac:dyDescent="0.25">
      <c r="B268" s="84">
        <v>43207</v>
      </c>
      <c r="C268" s="70">
        <v>2</v>
      </c>
      <c r="D268" s="70">
        <v>9.98</v>
      </c>
      <c r="E268" s="85">
        <v>0.21</v>
      </c>
      <c r="F268" s="70">
        <v>34</v>
      </c>
      <c r="G268" s="26">
        <f t="shared" si="63"/>
        <v>2511.1799999999998</v>
      </c>
      <c r="H268" s="26">
        <f t="shared" si="64"/>
        <v>61.473686399999991</v>
      </c>
      <c r="I268" s="68">
        <f t="shared" si="65"/>
        <v>35.350020931569858</v>
      </c>
      <c r="J268" s="69">
        <v>9</v>
      </c>
      <c r="K268" s="31">
        <f t="shared" si="66"/>
        <v>0.30599999999999999</v>
      </c>
      <c r="L268" s="162"/>
      <c r="M268" s="162"/>
      <c r="N268" s="162"/>
      <c r="O268" s="147"/>
      <c r="P268" s="151"/>
      <c r="Q268" s="154"/>
      <c r="V268" s="32">
        <v>420</v>
      </c>
      <c r="W268" s="2">
        <v>620</v>
      </c>
      <c r="X268" s="12">
        <f t="shared" si="67"/>
        <v>241.51811385853938</v>
      </c>
      <c r="Y268" s="12">
        <f t="shared" si="68"/>
        <v>356.5267395054629</v>
      </c>
      <c r="Z268" s="2">
        <v>30</v>
      </c>
      <c r="AA268" s="2">
        <v>50</v>
      </c>
    </row>
    <row r="269" spans="2:27" x14ac:dyDescent="0.25">
      <c r="B269" s="84">
        <v>43208</v>
      </c>
      <c r="C269" s="70">
        <v>3</v>
      </c>
      <c r="D269" s="70">
        <v>10.210000000000001</v>
      </c>
      <c r="E269" s="85">
        <v>0.36</v>
      </c>
      <c r="F269" s="70">
        <v>23</v>
      </c>
      <c r="G269" s="26">
        <f t="shared" si="63"/>
        <v>4304.88</v>
      </c>
      <c r="H269" s="26">
        <f t="shared" si="64"/>
        <v>71.288812800000002</v>
      </c>
      <c r="I269" s="68">
        <f t="shared" si="65"/>
        <v>40.994141920644047</v>
      </c>
      <c r="J269" s="69">
        <v>12</v>
      </c>
      <c r="K269" s="31">
        <f t="shared" si="66"/>
        <v>0.27600000000000002</v>
      </c>
      <c r="L269" s="161">
        <f>SUM(H269:H272)</f>
        <v>282.83061599999996</v>
      </c>
      <c r="M269" s="163">
        <f>SUM(I269:I272)</f>
        <v>162.63980218516389</v>
      </c>
      <c r="N269" s="164">
        <f>SUM(K269:K272)</f>
        <v>1.129</v>
      </c>
      <c r="O269" s="147"/>
      <c r="P269" s="151"/>
      <c r="Q269" s="154"/>
      <c r="V269" s="32">
        <v>420</v>
      </c>
      <c r="W269" s="2">
        <v>620</v>
      </c>
      <c r="X269" s="12">
        <f t="shared" si="67"/>
        <v>241.51811385853938</v>
      </c>
      <c r="Y269" s="12">
        <f t="shared" si="68"/>
        <v>356.5267395054629</v>
      </c>
      <c r="Z269" s="2">
        <v>30</v>
      </c>
      <c r="AA269" s="2">
        <v>50</v>
      </c>
    </row>
    <row r="270" spans="2:27" x14ac:dyDescent="0.25">
      <c r="B270" s="84">
        <v>43208</v>
      </c>
      <c r="C270" s="70">
        <v>1</v>
      </c>
      <c r="D270" s="70">
        <v>9.81</v>
      </c>
      <c r="E270" s="85">
        <v>0.25</v>
      </c>
      <c r="F270" s="70">
        <v>19</v>
      </c>
      <c r="G270" s="26">
        <f t="shared" si="63"/>
        <v>2989.5</v>
      </c>
      <c r="H270" s="26">
        <f t="shared" si="64"/>
        <v>40.896360000000001</v>
      </c>
      <c r="I270" s="68">
        <f t="shared" si="65"/>
        <v>23.517170787809086</v>
      </c>
      <c r="J270" s="69">
        <v>10</v>
      </c>
      <c r="K270" s="31">
        <f t="shared" si="66"/>
        <v>0.19</v>
      </c>
      <c r="L270" s="165"/>
      <c r="M270" s="165"/>
      <c r="N270" s="165"/>
      <c r="O270" s="147"/>
      <c r="P270" s="151"/>
      <c r="Q270" s="154"/>
      <c r="V270" s="32">
        <v>420</v>
      </c>
      <c r="W270" s="2">
        <v>620</v>
      </c>
      <c r="X270" s="12">
        <f t="shared" si="67"/>
        <v>241.51811385853938</v>
      </c>
      <c r="Y270" s="12">
        <f t="shared" si="68"/>
        <v>356.5267395054629</v>
      </c>
      <c r="Z270" s="2">
        <v>30</v>
      </c>
      <c r="AA270" s="2">
        <v>50</v>
      </c>
    </row>
    <row r="271" spans="2:27" x14ac:dyDescent="0.25">
      <c r="B271" s="84">
        <v>43208</v>
      </c>
      <c r="C271" s="70">
        <v>2</v>
      </c>
      <c r="D271" s="70">
        <v>9.9</v>
      </c>
      <c r="E271" s="85">
        <v>0.38</v>
      </c>
      <c r="F271" s="70">
        <v>29</v>
      </c>
      <c r="G271" s="26">
        <f t="shared" si="63"/>
        <v>4544.04</v>
      </c>
      <c r="H271" s="26">
        <f t="shared" si="64"/>
        <v>94.879555199999999</v>
      </c>
      <c r="I271" s="68">
        <f t="shared" si="65"/>
        <v>54.559836227717078</v>
      </c>
      <c r="J271" s="69">
        <v>13</v>
      </c>
      <c r="K271" s="31">
        <f t="shared" si="66"/>
        <v>0.377</v>
      </c>
      <c r="L271" s="165"/>
      <c r="M271" s="165"/>
      <c r="N271" s="165"/>
      <c r="O271" s="147"/>
      <c r="P271" s="151"/>
      <c r="Q271" s="154"/>
      <c r="V271" s="32">
        <v>420</v>
      </c>
      <c r="W271" s="2">
        <v>620</v>
      </c>
      <c r="X271" s="12">
        <f t="shared" si="67"/>
        <v>241.51811385853938</v>
      </c>
      <c r="Y271" s="12">
        <f t="shared" si="68"/>
        <v>356.5267395054629</v>
      </c>
      <c r="Z271" s="2">
        <v>30</v>
      </c>
      <c r="AA271" s="2">
        <v>50</v>
      </c>
    </row>
    <row r="272" spans="2:27" x14ac:dyDescent="0.25">
      <c r="B272" s="84">
        <v>43208</v>
      </c>
      <c r="C272" s="70">
        <v>3</v>
      </c>
      <c r="D272" s="70">
        <v>10.4</v>
      </c>
      <c r="E272" s="85">
        <v>0.4</v>
      </c>
      <c r="F272" s="70">
        <v>22</v>
      </c>
      <c r="G272" s="26">
        <f t="shared" si="63"/>
        <v>4783.2</v>
      </c>
      <c r="H272" s="26">
        <f t="shared" si="64"/>
        <v>75.76588799999999</v>
      </c>
      <c r="I272" s="68">
        <f t="shared" si="65"/>
        <v>43.56865324899367</v>
      </c>
      <c r="J272" s="69">
        <v>13</v>
      </c>
      <c r="K272" s="31">
        <f t="shared" si="66"/>
        <v>0.28599999999999998</v>
      </c>
      <c r="L272" s="162"/>
      <c r="M272" s="162"/>
      <c r="N272" s="162"/>
      <c r="O272" s="147"/>
      <c r="P272" s="151"/>
      <c r="Q272" s="154"/>
      <c r="V272" s="32">
        <v>420</v>
      </c>
      <c r="W272" s="2">
        <v>620</v>
      </c>
      <c r="X272" s="12">
        <f t="shared" si="67"/>
        <v>241.51811385853938</v>
      </c>
      <c r="Y272" s="12">
        <f t="shared" si="68"/>
        <v>356.5267395054629</v>
      </c>
      <c r="Z272" s="2">
        <v>30</v>
      </c>
      <c r="AA272" s="2">
        <v>50</v>
      </c>
    </row>
    <row r="273" spans="2:27" x14ac:dyDescent="0.25">
      <c r="B273" s="84">
        <v>43209</v>
      </c>
      <c r="C273" s="70">
        <v>2</v>
      </c>
      <c r="D273" s="70">
        <v>10.19</v>
      </c>
      <c r="E273" s="85">
        <v>0.18</v>
      </c>
      <c r="F273" s="70">
        <v>25</v>
      </c>
      <c r="G273" s="26">
        <f t="shared" si="63"/>
        <v>2152.44</v>
      </c>
      <c r="H273" s="26">
        <f t="shared" si="64"/>
        <v>38.743919999999996</v>
      </c>
      <c r="I273" s="68">
        <f t="shared" si="65"/>
        <v>22.279424956871761</v>
      </c>
      <c r="J273" s="69">
        <v>7</v>
      </c>
      <c r="K273" s="31">
        <f t="shared" si="66"/>
        <v>0.17499999999999999</v>
      </c>
      <c r="L273" s="161">
        <f>SUM(H273:H276)</f>
        <v>297.897696</v>
      </c>
      <c r="M273" s="163">
        <f>SUM(I273:I276)</f>
        <v>171.30402300172511</v>
      </c>
      <c r="N273" s="164">
        <f>SUM(K273:K276)</f>
        <v>1.2369999999999999</v>
      </c>
      <c r="O273" s="147"/>
      <c r="P273" s="151"/>
      <c r="Q273" s="154"/>
      <c r="V273" s="32">
        <v>420</v>
      </c>
      <c r="W273" s="2">
        <v>620</v>
      </c>
      <c r="X273" s="12">
        <f t="shared" si="67"/>
        <v>241.51811385853938</v>
      </c>
      <c r="Y273" s="12">
        <f t="shared" si="68"/>
        <v>356.5267395054629</v>
      </c>
      <c r="Z273" s="2">
        <v>30</v>
      </c>
      <c r="AA273" s="2">
        <v>50</v>
      </c>
    </row>
    <row r="274" spans="2:27" x14ac:dyDescent="0.25">
      <c r="B274" s="84">
        <v>43209</v>
      </c>
      <c r="C274" s="70">
        <v>3</v>
      </c>
      <c r="D274" s="70">
        <v>11.67</v>
      </c>
      <c r="E274" s="85">
        <v>0.4</v>
      </c>
      <c r="F274" s="70">
        <v>37</v>
      </c>
      <c r="G274" s="26">
        <f t="shared" si="63"/>
        <v>4783.2</v>
      </c>
      <c r="H274" s="26">
        <f t="shared" si="64"/>
        <v>127.42444799999998</v>
      </c>
      <c r="I274" s="68">
        <f t="shared" si="65"/>
        <v>73.274553191489346</v>
      </c>
      <c r="J274" s="69">
        <v>12</v>
      </c>
      <c r="K274" s="31">
        <f t="shared" si="66"/>
        <v>0.44400000000000001</v>
      </c>
      <c r="L274" s="165"/>
      <c r="M274" s="165"/>
      <c r="N274" s="165"/>
      <c r="O274" s="147"/>
      <c r="P274" s="151"/>
      <c r="Q274" s="154"/>
      <c r="V274" s="32">
        <v>420</v>
      </c>
      <c r="W274" s="2">
        <v>620</v>
      </c>
      <c r="X274" s="12">
        <f t="shared" si="67"/>
        <v>241.51811385853938</v>
      </c>
      <c r="Y274" s="12">
        <f t="shared" si="68"/>
        <v>356.5267395054629</v>
      </c>
      <c r="Z274" s="2">
        <v>30</v>
      </c>
      <c r="AA274" s="2">
        <v>50</v>
      </c>
    </row>
    <row r="275" spans="2:27" x14ac:dyDescent="0.25">
      <c r="B275" s="84">
        <v>43209</v>
      </c>
      <c r="C275" s="70">
        <v>1</v>
      </c>
      <c r="D275" s="70">
        <v>10.28</v>
      </c>
      <c r="E275" s="85">
        <v>0.28999999999999998</v>
      </c>
      <c r="F275" s="70">
        <v>20</v>
      </c>
      <c r="G275" s="26">
        <f t="shared" si="63"/>
        <v>3467.8199999999997</v>
      </c>
      <c r="H275" s="26">
        <f t="shared" si="64"/>
        <v>49.936607999999993</v>
      </c>
      <c r="I275" s="68">
        <f t="shared" si="65"/>
        <v>28.715703277745824</v>
      </c>
      <c r="J275" s="69">
        <v>10</v>
      </c>
      <c r="K275" s="31">
        <f t="shared" si="66"/>
        <v>0.2</v>
      </c>
      <c r="L275" s="165"/>
      <c r="M275" s="165"/>
      <c r="N275" s="165"/>
      <c r="O275" s="147"/>
      <c r="P275" s="151"/>
      <c r="Q275" s="154"/>
      <c r="V275" s="32">
        <v>420</v>
      </c>
      <c r="W275" s="2">
        <v>620</v>
      </c>
      <c r="X275" s="12">
        <f t="shared" si="67"/>
        <v>241.51811385853938</v>
      </c>
      <c r="Y275" s="12">
        <f t="shared" si="68"/>
        <v>356.5267395054629</v>
      </c>
      <c r="Z275" s="2">
        <v>30</v>
      </c>
      <c r="AA275" s="2">
        <v>50</v>
      </c>
    </row>
    <row r="276" spans="2:27" x14ac:dyDescent="0.25">
      <c r="B276" s="84">
        <v>43209</v>
      </c>
      <c r="C276" s="70">
        <v>2</v>
      </c>
      <c r="D276" s="70">
        <v>9.7100000000000009</v>
      </c>
      <c r="E276" s="85">
        <v>0.25</v>
      </c>
      <c r="F276" s="70">
        <v>38</v>
      </c>
      <c r="G276" s="26">
        <f t="shared" si="63"/>
        <v>2989.5</v>
      </c>
      <c r="H276" s="26">
        <f t="shared" si="64"/>
        <v>81.792720000000003</v>
      </c>
      <c r="I276" s="68">
        <f t="shared" si="65"/>
        <v>47.034341575618171</v>
      </c>
      <c r="J276" s="69">
        <v>11</v>
      </c>
      <c r="K276" s="31">
        <f t="shared" si="66"/>
        <v>0.41799999999999998</v>
      </c>
      <c r="L276" s="162"/>
      <c r="M276" s="162"/>
      <c r="N276" s="162"/>
      <c r="O276" s="148"/>
      <c r="P276" s="152"/>
      <c r="Q276" s="155"/>
      <c r="V276" s="32">
        <v>420</v>
      </c>
      <c r="W276" s="2">
        <v>620</v>
      </c>
      <c r="X276" s="12">
        <f t="shared" si="67"/>
        <v>241.51811385853938</v>
      </c>
      <c r="Y276" s="12">
        <f t="shared" si="68"/>
        <v>356.5267395054629</v>
      </c>
      <c r="Z276" s="2">
        <v>30</v>
      </c>
      <c r="AA276" s="2">
        <v>50</v>
      </c>
    </row>
    <row r="277" spans="2:27" x14ac:dyDescent="0.25">
      <c r="B277" s="84">
        <v>43210</v>
      </c>
      <c r="C277" s="70">
        <v>3</v>
      </c>
      <c r="D277" s="70">
        <v>10.4</v>
      </c>
      <c r="E277" s="85">
        <v>0.5</v>
      </c>
      <c r="F277" s="70">
        <v>38</v>
      </c>
      <c r="G277" s="26">
        <f t="shared" si="63"/>
        <v>5979</v>
      </c>
      <c r="H277" s="26">
        <f t="shared" si="64"/>
        <v>163.58544000000001</v>
      </c>
      <c r="I277" s="68">
        <f t="shared" si="65"/>
        <v>94.068683151236343</v>
      </c>
      <c r="J277" s="69">
        <v>14</v>
      </c>
      <c r="K277" s="31">
        <f t="shared" si="66"/>
        <v>0.53200000000000003</v>
      </c>
      <c r="L277" s="161">
        <f>SUM(H277:H279)</f>
        <v>282.400128</v>
      </c>
      <c r="M277" s="163">
        <f>SUM(I277:I279)</f>
        <v>162.39225301897642</v>
      </c>
      <c r="N277" s="164">
        <f>SUM(K277:K279)</f>
        <v>1.032</v>
      </c>
      <c r="O277" s="149">
        <f>SUM(L277:L282)/3</f>
        <v>253.55743199999998</v>
      </c>
      <c r="P277" s="156">
        <f t="shared" ref="P277:Q277" si="81">SUM(M277:M282)/3</f>
        <v>145.80645888441632</v>
      </c>
      <c r="Q277" s="157">
        <f t="shared" si="81"/>
        <v>0.70166666666666666</v>
      </c>
      <c r="V277" s="32">
        <v>420</v>
      </c>
      <c r="W277" s="2">
        <v>620</v>
      </c>
      <c r="X277" s="12">
        <f t="shared" si="67"/>
        <v>241.51811385853938</v>
      </c>
      <c r="Y277" s="12">
        <f t="shared" si="68"/>
        <v>356.5267395054629</v>
      </c>
      <c r="Z277" s="2">
        <v>30</v>
      </c>
      <c r="AA277" s="2">
        <v>50</v>
      </c>
    </row>
    <row r="278" spans="2:27" x14ac:dyDescent="0.25">
      <c r="B278" s="84">
        <v>43210</v>
      </c>
      <c r="C278" s="70">
        <v>1</v>
      </c>
      <c r="D278" s="70">
        <v>10.29</v>
      </c>
      <c r="E278" s="85">
        <v>0.42</v>
      </c>
      <c r="F278" s="70">
        <v>20</v>
      </c>
      <c r="G278" s="26">
        <f t="shared" si="63"/>
        <v>5022.3599999999997</v>
      </c>
      <c r="H278" s="26">
        <f t="shared" si="64"/>
        <v>72.321984</v>
      </c>
      <c r="I278" s="68">
        <f t="shared" si="65"/>
        <v>41.588259919493957</v>
      </c>
      <c r="J278" s="69">
        <v>13</v>
      </c>
      <c r="K278" s="31">
        <f t="shared" si="66"/>
        <v>0.26</v>
      </c>
      <c r="L278" s="165"/>
      <c r="M278" s="165"/>
      <c r="N278" s="165"/>
      <c r="O278" s="147"/>
      <c r="P278" s="151"/>
      <c r="Q278" s="154"/>
      <c r="V278" s="32">
        <v>420</v>
      </c>
      <c r="W278" s="2">
        <v>620</v>
      </c>
      <c r="X278" s="12">
        <f t="shared" si="67"/>
        <v>241.51811385853938</v>
      </c>
      <c r="Y278" s="12">
        <f t="shared" si="68"/>
        <v>356.5267395054629</v>
      </c>
      <c r="Z278" s="2">
        <v>30</v>
      </c>
      <c r="AA278" s="2">
        <v>50</v>
      </c>
    </row>
    <row r="279" spans="2:27" x14ac:dyDescent="0.25">
      <c r="B279" s="84">
        <v>43210</v>
      </c>
      <c r="C279" s="70">
        <v>2</v>
      </c>
      <c r="D279" s="70">
        <v>9.9</v>
      </c>
      <c r="E279" s="85">
        <v>0.27</v>
      </c>
      <c r="F279" s="70">
        <v>20</v>
      </c>
      <c r="G279" s="26">
        <f t="shared" si="63"/>
        <v>3228.6600000000003</v>
      </c>
      <c r="H279" s="26">
        <f t="shared" si="64"/>
        <v>46.492703999999996</v>
      </c>
      <c r="I279" s="68">
        <f t="shared" si="65"/>
        <v>26.735309948246115</v>
      </c>
      <c r="J279" s="69">
        <v>12</v>
      </c>
      <c r="K279" s="31">
        <f t="shared" si="66"/>
        <v>0.24</v>
      </c>
      <c r="L279" s="165"/>
      <c r="M279" s="165"/>
      <c r="N279" s="165"/>
      <c r="O279" s="147"/>
      <c r="P279" s="151"/>
      <c r="Q279" s="154"/>
      <c r="V279" s="32">
        <v>420</v>
      </c>
      <c r="W279" s="2">
        <v>620</v>
      </c>
      <c r="X279" s="12">
        <f t="shared" si="67"/>
        <v>241.51811385853938</v>
      </c>
      <c r="Y279" s="12">
        <f t="shared" si="68"/>
        <v>356.5267395054629</v>
      </c>
      <c r="Z279" s="2">
        <v>30</v>
      </c>
      <c r="AA279" s="2">
        <v>50</v>
      </c>
    </row>
    <row r="280" spans="2:27" x14ac:dyDescent="0.25">
      <c r="B280" s="84">
        <v>43211</v>
      </c>
      <c r="C280" s="70">
        <v>3</v>
      </c>
      <c r="D280" s="70">
        <v>10</v>
      </c>
      <c r="E280" s="85">
        <v>1.92</v>
      </c>
      <c r="F280" s="70">
        <v>18</v>
      </c>
      <c r="G280" s="26">
        <f t="shared" si="63"/>
        <v>22959.360000000001</v>
      </c>
      <c r="H280" s="26">
        <f t="shared" si="64"/>
        <v>297.55330559999993</v>
      </c>
      <c r="I280" s="68">
        <f t="shared" si="65"/>
        <v>171.10598366877511</v>
      </c>
      <c r="J280" s="69">
        <v>27</v>
      </c>
      <c r="K280" s="31">
        <f t="shared" si="66"/>
        <v>0.48599999999999999</v>
      </c>
      <c r="L280" s="44">
        <f t="shared" ref="L280" si="82">H280</f>
        <v>297.55330559999993</v>
      </c>
      <c r="M280" s="45">
        <f t="shared" ref="M280" si="83">I280</f>
        <v>171.10598366877511</v>
      </c>
      <c r="N280" s="46">
        <f>K280</f>
        <v>0.48599999999999999</v>
      </c>
      <c r="O280" s="147"/>
      <c r="P280" s="151"/>
      <c r="Q280" s="154"/>
      <c r="V280" s="32">
        <v>420</v>
      </c>
      <c r="W280" s="2">
        <v>620</v>
      </c>
      <c r="X280" s="12">
        <f t="shared" si="67"/>
        <v>241.51811385853938</v>
      </c>
      <c r="Y280" s="12">
        <f t="shared" si="68"/>
        <v>356.5267395054629</v>
      </c>
      <c r="Z280" s="2">
        <v>30</v>
      </c>
      <c r="AA280" s="2">
        <v>50</v>
      </c>
    </row>
    <row r="281" spans="2:27" x14ac:dyDescent="0.25">
      <c r="B281" s="84">
        <v>43212</v>
      </c>
      <c r="C281" s="70">
        <v>2</v>
      </c>
      <c r="D281" s="70">
        <v>9.8000000000000007</v>
      </c>
      <c r="E281" s="85">
        <v>0.46</v>
      </c>
      <c r="F281" s="70">
        <v>29</v>
      </c>
      <c r="G281" s="26">
        <f t="shared" ref="G281:G294" si="84">E281*$M$1</f>
        <v>5500.68</v>
      </c>
      <c r="H281" s="26">
        <f t="shared" ref="H281:H294" si="85">F281*G281/1000*$O$2</f>
        <v>114.8541984</v>
      </c>
      <c r="I281" s="68">
        <f t="shared" ref="I281:I294" si="86">H281/$M$2</f>
        <v>66.046117538815409</v>
      </c>
      <c r="J281" s="69">
        <v>13</v>
      </c>
      <c r="K281" s="31">
        <f t="shared" ref="K281:K294" si="87">J281*F281/1000</f>
        <v>0.377</v>
      </c>
      <c r="L281" s="161">
        <f>SUM(H281:H282)</f>
        <v>180.71886240000001</v>
      </c>
      <c r="M281" s="163">
        <f>SUM(I281:I282)</f>
        <v>103.92113996549742</v>
      </c>
      <c r="N281" s="164">
        <f>SUM(K281:K282)</f>
        <v>0.58699999999999997</v>
      </c>
      <c r="O281" s="147"/>
      <c r="P281" s="151"/>
      <c r="Q281" s="154"/>
      <c r="V281" s="32">
        <v>420</v>
      </c>
      <c r="W281" s="2">
        <v>620</v>
      </c>
      <c r="X281" s="12">
        <f t="shared" ref="X281:X294" si="88">V281/$M$2</f>
        <v>241.51811385853938</v>
      </c>
      <c r="Y281" s="12">
        <f t="shared" ref="Y281:Y294" si="89">W281/$M$2</f>
        <v>356.5267395054629</v>
      </c>
      <c r="Z281" s="2">
        <v>30</v>
      </c>
      <c r="AA281" s="2">
        <v>50</v>
      </c>
    </row>
    <row r="282" spans="2:27" x14ac:dyDescent="0.25">
      <c r="B282" s="84">
        <v>43212</v>
      </c>
      <c r="C282" s="70">
        <v>3</v>
      </c>
      <c r="D282" s="70">
        <v>10.34</v>
      </c>
      <c r="E282" s="85">
        <v>0.51</v>
      </c>
      <c r="F282" s="70">
        <v>15</v>
      </c>
      <c r="G282" s="26">
        <f t="shared" si="84"/>
        <v>6098.58</v>
      </c>
      <c r="H282" s="26">
        <f t="shared" si="85"/>
        <v>65.864664000000005</v>
      </c>
      <c r="I282" s="68">
        <f t="shared" si="86"/>
        <v>37.875022426682001</v>
      </c>
      <c r="J282" s="69">
        <v>14</v>
      </c>
      <c r="K282" s="31">
        <f t="shared" si="87"/>
        <v>0.21</v>
      </c>
      <c r="L282" s="162"/>
      <c r="M282" s="162"/>
      <c r="N282" s="162"/>
      <c r="O282" s="148"/>
      <c r="P282" s="152"/>
      <c r="Q282" s="155"/>
      <c r="V282" s="32">
        <v>420</v>
      </c>
      <c r="W282" s="2">
        <v>620</v>
      </c>
      <c r="X282" s="12">
        <f t="shared" si="88"/>
        <v>241.51811385853938</v>
      </c>
      <c r="Y282" s="12">
        <f t="shared" si="89"/>
        <v>356.5267395054629</v>
      </c>
      <c r="Z282" s="2">
        <v>30</v>
      </c>
      <c r="AA282" s="2">
        <v>50</v>
      </c>
    </row>
    <row r="283" spans="2:27" x14ac:dyDescent="0.25">
      <c r="B283" s="84">
        <v>43213</v>
      </c>
      <c r="C283" s="70">
        <v>3</v>
      </c>
      <c r="D283" s="70">
        <v>10.199999999999999</v>
      </c>
      <c r="E283" s="85">
        <v>0.24</v>
      </c>
      <c r="F283" s="70">
        <v>37</v>
      </c>
      <c r="G283" s="26">
        <f t="shared" si="84"/>
        <v>2869.92</v>
      </c>
      <c r="H283" s="26">
        <f t="shared" si="85"/>
        <v>76.454668800000007</v>
      </c>
      <c r="I283" s="68">
        <f t="shared" si="86"/>
        <v>43.964731914893619</v>
      </c>
      <c r="J283" s="69">
        <v>10</v>
      </c>
      <c r="K283" s="31">
        <f t="shared" si="87"/>
        <v>0.37</v>
      </c>
      <c r="L283" s="161">
        <f>SUM(H283:H285)</f>
        <v>184.93764480000002</v>
      </c>
      <c r="M283" s="163">
        <f>SUM(I283:I285)</f>
        <v>106.34712179413457</v>
      </c>
      <c r="N283" s="164">
        <f>SUM(K283:K285)</f>
        <v>0.75</v>
      </c>
      <c r="O283" s="149">
        <f>SUM(L283:L293)/3</f>
        <v>253.9592208</v>
      </c>
      <c r="P283" s="156">
        <f t="shared" ref="P283:Q283" si="90">SUM(M283:M293)/3</f>
        <v>146.03750477285794</v>
      </c>
      <c r="Q283" s="157">
        <f t="shared" si="90"/>
        <v>1.0433333333333332</v>
      </c>
      <c r="V283" s="32">
        <v>420</v>
      </c>
      <c r="W283" s="2">
        <v>620</v>
      </c>
      <c r="X283" s="12">
        <f t="shared" si="88"/>
        <v>241.51811385853938</v>
      </c>
      <c r="Y283" s="12">
        <f t="shared" si="89"/>
        <v>356.5267395054629</v>
      </c>
      <c r="Z283" s="2">
        <v>30</v>
      </c>
      <c r="AA283" s="2">
        <v>50</v>
      </c>
    </row>
    <row r="284" spans="2:27" x14ac:dyDescent="0.25">
      <c r="B284" s="84">
        <v>43213</v>
      </c>
      <c r="C284" s="70">
        <v>1</v>
      </c>
      <c r="D284" s="70">
        <v>9.4</v>
      </c>
      <c r="E284" s="85">
        <v>0.41</v>
      </c>
      <c r="F284" s="70">
        <v>20</v>
      </c>
      <c r="G284" s="26">
        <f t="shared" si="84"/>
        <v>4902.78</v>
      </c>
      <c r="H284" s="26">
        <f t="shared" si="85"/>
        <v>70.600031999999999</v>
      </c>
      <c r="I284" s="68">
        <f t="shared" si="86"/>
        <v>40.598063254744105</v>
      </c>
      <c r="J284" s="69">
        <v>12</v>
      </c>
      <c r="K284" s="31">
        <f t="shared" si="87"/>
        <v>0.24</v>
      </c>
      <c r="L284" s="165"/>
      <c r="M284" s="165"/>
      <c r="N284" s="165"/>
      <c r="O284" s="147"/>
      <c r="P284" s="151"/>
      <c r="Q284" s="154"/>
      <c r="V284" s="32">
        <v>420</v>
      </c>
      <c r="W284" s="2">
        <v>620</v>
      </c>
      <c r="X284" s="12">
        <f t="shared" si="88"/>
        <v>241.51811385853938</v>
      </c>
      <c r="Y284" s="12">
        <f t="shared" si="89"/>
        <v>356.5267395054629</v>
      </c>
      <c r="Z284" s="2">
        <v>30</v>
      </c>
      <c r="AA284" s="2">
        <v>50</v>
      </c>
    </row>
    <row r="285" spans="2:27" x14ac:dyDescent="0.25">
      <c r="B285" s="84">
        <v>43213</v>
      </c>
      <c r="C285" s="70">
        <v>2</v>
      </c>
      <c r="D285" s="70">
        <v>9.9</v>
      </c>
      <c r="E285" s="85">
        <v>0.22</v>
      </c>
      <c r="F285" s="70">
        <v>20</v>
      </c>
      <c r="G285" s="26">
        <f t="shared" si="84"/>
        <v>2630.76</v>
      </c>
      <c r="H285" s="26">
        <f t="shared" si="85"/>
        <v>37.882944000000002</v>
      </c>
      <c r="I285" s="68">
        <f t="shared" si="86"/>
        <v>21.784326624496838</v>
      </c>
      <c r="J285" s="69">
        <v>7</v>
      </c>
      <c r="K285" s="31">
        <f t="shared" si="87"/>
        <v>0.14000000000000001</v>
      </c>
      <c r="L285" s="165"/>
      <c r="M285" s="165"/>
      <c r="N285" s="165"/>
      <c r="O285" s="147"/>
      <c r="P285" s="151"/>
      <c r="Q285" s="154"/>
      <c r="V285" s="32">
        <v>420</v>
      </c>
      <c r="W285" s="2">
        <v>620</v>
      </c>
      <c r="X285" s="12">
        <f t="shared" si="88"/>
        <v>241.51811385853938</v>
      </c>
      <c r="Y285" s="12">
        <f t="shared" si="89"/>
        <v>356.5267395054629</v>
      </c>
      <c r="Z285" s="2">
        <v>30</v>
      </c>
      <c r="AA285" s="2">
        <v>50</v>
      </c>
    </row>
    <row r="286" spans="2:27" x14ac:dyDescent="0.25">
      <c r="B286" s="84">
        <v>43214</v>
      </c>
      <c r="C286" s="70">
        <v>3</v>
      </c>
      <c r="D286" s="70">
        <v>10.3</v>
      </c>
      <c r="E286" s="85">
        <v>0.28999999999999998</v>
      </c>
      <c r="F286" s="70">
        <v>37</v>
      </c>
      <c r="G286" s="26">
        <f t="shared" si="84"/>
        <v>3467.8199999999997</v>
      </c>
      <c r="H286" s="26">
        <f t="shared" si="85"/>
        <v>92.382724799999991</v>
      </c>
      <c r="I286" s="68">
        <f t="shared" si="86"/>
        <v>53.124051063829782</v>
      </c>
      <c r="J286" s="69">
        <v>11</v>
      </c>
      <c r="K286" s="31">
        <f t="shared" si="87"/>
        <v>0.40699999999999997</v>
      </c>
      <c r="L286" s="161">
        <f>SUM(H286:H289)</f>
        <v>289.8906192</v>
      </c>
      <c r="M286" s="163">
        <f>SUM(I286:I289)</f>
        <v>166.69960851063828</v>
      </c>
      <c r="N286" s="164">
        <f>SUM(K286:K289)</f>
        <v>1.3089999999999999</v>
      </c>
      <c r="O286" s="147"/>
      <c r="P286" s="151"/>
      <c r="Q286" s="154"/>
      <c r="V286" s="32">
        <v>420</v>
      </c>
      <c r="W286" s="2">
        <v>620</v>
      </c>
      <c r="X286" s="12">
        <f t="shared" si="88"/>
        <v>241.51811385853938</v>
      </c>
      <c r="Y286" s="12">
        <f t="shared" si="89"/>
        <v>356.5267395054629</v>
      </c>
      <c r="Z286" s="2">
        <v>30</v>
      </c>
      <c r="AA286" s="2">
        <v>50</v>
      </c>
    </row>
    <row r="287" spans="2:27" x14ac:dyDescent="0.25">
      <c r="B287" s="84">
        <v>43214</v>
      </c>
      <c r="C287" s="70">
        <v>1</v>
      </c>
      <c r="D287" s="70">
        <v>10.41</v>
      </c>
      <c r="E287" s="85">
        <v>0.32</v>
      </c>
      <c r="F287" s="70">
        <v>20</v>
      </c>
      <c r="G287" s="26">
        <f t="shared" si="84"/>
        <v>3826.56</v>
      </c>
      <c r="H287" s="26">
        <f t="shared" si="85"/>
        <v>55.102463999999998</v>
      </c>
      <c r="I287" s="68">
        <f t="shared" si="86"/>
        <v>31.686293271995396</v>
      </c>
      <c r="J287" s="69">
        <v>12</v>
      </c>
      <c r="K287" s="31">
        <f t="shared" si="87"/>
        <v>0.24</v>
      </c>
      <c r="L287" s="165"/>
      <c r="M287" s="165"/>
      <c r="N287" s="165"/>
      <c r="O287" s="147"/>
      <c r="P287" s="151"/>
      <c r="Q287" s="154"/>
      <c r="V287" s="32">
        <v>420</v>
      </c>
      <c r="W287" s="2">
        <v>620</v>
      </c>
      <c r="X287" s="12">
        <f t="shared" si="88"/>
        <v>241.51811385853938</v>
      </c>
      <c r="Y287" s="12">
        <f t="shared" si="89"/>
        <v>356.5267395054629</v>
      </c>
      <c r="Z287" s="2">
        <v>30</v>
      </c>
      <c r="AA287" s="2">
        <v>50</v>
      </c>
    </row>
    <row r="288" spans="2:27" x14ac:dyDescent="0.25">
      <c r="B288" s="84">
        <v>43214</v>
      </c>
      <c r="C288" s="70">
        <v>2</v>
      </c>
      <c r="D288" s="70">
        <v>10.39</v>
      </c>
      <c r="E288" s="85">
        <v>0.27</v>
      </c>
      <c r="F288" s="70">
        <v>34</v>
      </c>
      <c r="G288" s="26">
        <f t="shared" si="84"/>
        <v>3228.6600000000003</v>
      </c>
      <c r="H288" s="26">
        <f t="shared" si="85"/>
        <v>79.037596800000003</v>
      </c>
      <c r="I288" s="68">
        <f t="shared" si="86"/>
        <v>45.450026912018402</v>
      </c>
      <c r="J288" s="69">
        <v>11</v>
      </c>
      <c r="K288" s="31">
        <f t="shared" si="87"/>
        <v>0.374</v>
      </c>
      <c r="L288" s="165"/>
      <c r="M288" s="165"/>
      <c r="N288" s="165"/>
      <c r="O288" s="147"/>
      <c r="P288" s="151"/>
      <c r="Q288" s="154"/>
      <c r="V288" s="32">
        <v>420</v>
      </c>
      <c r="W288" s="2">
        <v>620</v>
      </c>
      <c r="X288" s="12">
        <f t="shared" si="88"/>
        <v>241.51811385853938</v>
      </c>
      <c r="Y288" s="12">
        <f t="shared" si="89"/>
        <v>356.5267395054629</v>
      </c>
      <c r="Z288" s="2">
        <v>30</v>
      </c>
      <c r="AA288" s="2">
        <v>50</v>
      </c>
    </row>
    <row r="289" spans="2:27" x14ac:dyDescent="0.25">
      <c r="B289" s="84">
        <v>43214</v>
      </c>
      <c r="C289" s="70">
        <v>3</v>
      </c>
      <c r="D289" s="70">
        <v>9.86</v>
      </c>
      <c r="E289" s="85">
        <v>0.23</v>
      </c>
      <c r="F289" s="70">
        <v>32</v>
      </c>
      <c r="G289" s="26">
        <f t="shared" si="84"/>
        <v>2750.34</v>
      </c>
      <c r="H289" s="26">
        <f t="shared" si="85"/>
        <v>63.367833599999997</v>
      </c>
      <c r="I289" s="68">
        <f t="shared" si="86"/>
        <v>36.439237262794705</v>
      </c>
      <c r="J289" s="69">
        <v>9</v>
      </c>
      <c r="K289" s="31">
        <f t="shared" si="87"/>
        <v>0.28799999999999998</v>
      </c>
      <c r="L289" s="162"/>
      <c r="M289" s="162"/>
      <c r="N289" s="162"/>
      <c r="O289" s="147"/>
      <c r="P289" s="151"/>
      <c r="Q289" s="154"/>
      <c r="V289" s="32">
        <v>420</v>
      </c>
      <c r="W289" s="2">
        <v>620</v>
      </c>
      <c r="X289" s="12">
        <f t="shared" si="88"/>
        <v>241.51811385853938</v>
      </c>
      <c r="Y289" s="12">
        <f t="shared" si="89"/>
        <v>356.5267395054629</v>
      </c>
      <c r="Z289" s="2">
        <v>30</v>
      </c>
      <c r="AA289" s="2">
        <v>50</v>
      </c>
    </row>
    <row r="290" spans="2:27" x14ac:dyDescent="0.25">
      <c r="B290" s="84">
        <v>43215</v>
      </c>
      <c r="C290" s="70">
        <v>1</v>
      </c>
      <c r="D290" s="70">
        <v>10.33</v>
      </c>
      <c r="E290" s="85">
        <v>0.21</v>
      </c>
      <c r="F290" s="70">
        <v>10</v>
      </c>
      <c r="G290" s="26">
        <f t="shared" si="84"/>
        <v>2511.1799999999998</v>
      </c>
      <c r="H290" s="26">
        <f t="shared" si="85"/>
        <v>18.080496</v>
      </c>
      <c r="I290" s="68">
        <f t="shared" si="86"/>
        <v>10.397064979873489</v>
      </c>
      <c r="J290" s="69">
        <v>8</v>
      </c>
      <c r="K290" s="31">
        <f t="shared" si="87"/>
        <v>0.08</v>
      </c>
      <c r="L290" s="161">
        <f>SUM(H290:H293)</f>
        <v>287.04939839999997</v>
      </c>
      <c r="M290" s="163">
        <f>SUM(I290:I293)</f>
        <v>165.06578401380102</v>
      </c>
      <c r="N290" s="164">
        <f>SUM(K290:K293)</f>
        <v>1.071</v>
      </c>
      <c r="O290" s="147"/>
      <c r="P290" s="151"/>
      <c r="Q290" s="154"/>
      <c r="V290" s="32">
        <v>420</v>
      </c>
      <c r="W290" s="2">
        <v>620</v>
      </c>
      <c r="X290" s="12">
        <f t="shared" si="88"/>
        <v>241.51811385853938</v>
      </c>
      <c r="Y290" s="12">
        <f t="shared" si="89"/>
        <v>356.5267395054629</v>
      </c>
      <c r="Z290" s="2">
        <v>30</v>
      </c>
      <c r="AA290" s="2">
        <v>50</v>
      </c>
    </row>
    <row r="291" spans="2:27" x14ac:dyDescent="0.25">
      <c r="B291" s="84">
        <v>43215</v>
      </c>
      <c r="C291" s="70">
        <v>2</v>
      </c>
      <c r="D291" s="70">
        <v>10.210000000000001</v>
      </c>
      <c r="E291" s="85">
        <v>0.38</v>
      </c>
      <c r="F291" s="70">
        <v>30</v>
      </c>
      <c r="G291" s="26">
        <f t="shared" si="84"/>
        <v>4544.04</v>
      </c>
      <c r="H291" s="26">
        <f t="shared" si="85"/>
        <v>98.151263999999998</v>
      </c>
      <c r="I291" s="68">
        <f t="shared" si="86"/>
        <v>56.441209890741803</v>
      </c>
      <c r="J291" s="69">
        <v>12</v>
      </c>
      <c r="K291" s="31">
        <f t="shared" si="87"/>
        <v>0.36</v>
      </c>
      <c r="L291" s="165"/>
      <c r="M291" s="165"/>
      <c r="N291" s="165"/>
      <c r="O291" s="147"/>
      <c r="P291" s="151"/>
      <c r="Q291" s="154"/>
      <c r="V291" s="32">
        <v>420</v>
      </c>
      <c r="W291" s="2">
        <v>620</v>
      </c>
      <c r="X291" s="12">
        <f t="shared" si="88"/>
        <v>241.51811385853938</v>
      </c>
      <c r="Y291" s="12">
        <f t="shared" si="89"/>
        <v>356.5267395054629</v>
      </c>
      <c r="Z291" s="2">
        <v>30</v>
      </c>
      <c r="AA291" s="2">
        <v>50</v>
      </c>
    </row>
    <row r="292" spans="2:27" x14ac:dyDescent="0.25">
      <c r="B292" s="84">
        <v>43215</v>
      </c>
      <c r="C292" s="70">
        <v>3</v>
      </c>
      <c r="D292" s="70">
        <v>10.15</v>
      </c>
      <c r="E292" s="85">
        <v>0.38</v>
      </c>
      <c r="F292" s="70">
        <v>37</v>
      </c>
      <c r="G292" s="26">
        <f t="shared" si="84"/>
        <v>4544.04</v>
      </c>
      <c r="H292" s="26">
        <f t="shared" si="85"/>
        <v>121.05322559999999</v>
      </c>
      <c r="I292" s="68">
        <f t="shared" si="86"/>
        <v>69.610825531914884</v>
      </c>
      <c r="J292" s="69">
        <v>12</v>
      </c>
      <c r="K292" s="31">
        <f t="shared" si="87"/>
        <v>0.44400000000000001</v>
      </c>
      <c r="L292" s="165"/>
      <c r="M292" s="165"/>
      <c r="N292" s="165"/>
      <c r="O292" s="147"/>
      <c r="P292" s="151"/>
      <c r="Q292" s="154"/>
      <c r="V292" s="32">
        <v>420</v>
      </c>
      <c r="W292" s="2">
        <v>620</v>
      </c>
      <c r="X292" s="12">
        <f t="shared" si="88"/>
        <v>241.51811385853938</v>
      </c>
      <c r="Y292" s="12">
        <f t="shared" si="89"/>
        <v>356.5267395054629</v>
      </c>
      <c r="Z292" s="2">
        <v>30</v>
      </c>
      <c r="AA292" s="2">
        <v>50</v>
      </c>
    </row>
    <row r="293" spans="2:27" x14ac:dyDescent="0.25">
      <c r="B293" s="84">
        <v>43215</v>
      </c>
      <c r="C293" s="70">
        <v>1</v>
      </c>
      <c r="D293" s="70">
        <v>9.9</v>
      </c>
      <c r="E293" s="85">
        <v>0.34</v>
      </c>
      <c r="F293" s="70">
        <v>17</v>
      </c>
      <c r="G293" s="26">
        <f t="shared" si="84"/>
        <v>4065.7200000000003</v>
      </c>
      <c r="H293" s="26">
        <f t="shared" si="85"/>
        <v>49.764412800000002</v>
      </c>
      <c r="I293" s="68">
        <f t="shared" si="86"/>
        <v>28.616683611270844</v>
      </c>
      <c r="J293" s="69">
        <v>11</v>
      </c>
      <c r="K293" s="31">
        <f t="shared" si="87"/>
        <v>0.187</v>
      </c>
      <c r="L293" s="162"/>
      <c r="M293" s="162"/>
      <c r="N293" s="162"/>
      <c r="O293" s="148"/>
      <c r="P293" s="152"/>
      <c r="Q293" s="155"/>
      <c r="V293" s="32">
        <v>420</v>
      </c>
      <c r="W293" s="2">
        <v>620</v>
      </c>
      <c r="X293" s="12">
        <f t="shared" si="88"/>
        <v>241.51811385853938</v>
      </c>
      <c r="Y293" s="12">
        <f t="shared" si="89"/>
        <v>356.5267395054629</v>
      </c>
      <c r="Z293" s="2">
        <v>30</v>
      </c>
      <c r="AA293" s="2">
        <v>50</v>
      </c>
    </row>
    <row r="294" spans="2:27" x14ac:dyDescent="0.25">
      <c r="B294" s="84">
        <v>43216</v>
      </c>
      <c r="C294" s="70">
        <v>2</v>
      </c>
      <c r="D294" s="70">
        <v>9.98</v>
      </c>
      <c r="E294" s="85">
        <v>0.64</v>
      </c>
      <c r="F294" s="70">
        <v>23</v>
      </c>
      <c r="G294" s="26">
        <f t="shared" si="84"/>
        <v>7653.12</v>
      </c>
      <c r="H294" s="26">
        <f t="shared" si="85"/>
        <v>126.73566719999999</v>
      </c>
      <c r="I294" s="68">
        <f t="shared" si="86"/>
        <v>72.878474525589411</v>
      </c>
      <c r="J294" s="69">
        <v>15</v>
      </c>
      <c r="K294" s="31">
        <f t="shared" si="87"/>
        <v>0.34499999999999997</v>
      </c>
      <c r="L294" s="161">
        <f>SUM(H294:H297)</f>
        <v>317.18355839999998</v>
      </c>
      <c r="M294" s="163">
        <f>SUM(I294:I297)</f>
        <v>182.39422564692347</v>
      </c>
      <c r="N294" s="164">
        <f>SUM(K294:K297)</f>
        <v>0.95899999999999996</v>
      </c>
      <c r="O294" s="149">
        <f>SUM(L294:L304)/3</f>
        <v>306.65095199999996</v>
      </c>
      <c r="P294" s="156">
        <f>SUM(M294:M304)/3</f>
        <v>176.33752271420357</v>
      </c>
      <c r="Q294" s="157">
        <f>SUM(N294:N304)/3</f>
        <v>1.0673333333333332</v>
      </c>
      <c r="V294" s="32">
        <v>420</v>
      </c>
      <c r="W294" s="2">
        <v>620</v>
      </c>
      <c r="X294" s="12">
        <f t="shared" si="88"/>
        <v>241.51811385853938</v>
      </c>
      <c r="Y294" s="12">
        <f t="shared" si="89"/>
        <v>356.5267395054629</v>
      </c>
      <c r="Z294" s="2">
        <v>30</v>
      </c>
      <c r="AA294" s="2">
        <v>50</v>
      </c>
    </row>
    <row r="295" spans="2:27" x14ac:dyDescent="0.25">
      <c r="B295" s="84">
        <v>43216</v>
      </c>
      <c r="C295" s="70">
        <v>3</v>
      </c>
      <c r="D295" s="70">
        <v>9.8000000000000007</v>
      </c>
      <c r="E295" s="85">
        <v>0.23</v>
      </c>
      <c r="F295" s="70">
        <v>28</v>
      </c>
      <c r="G295" s="26">
        <f t="shared" ref="G295" si="91">E295*$M$1</f>
        <v>2750.34</v>
      </c>
      <c r="H295" s="26">
        <f t="shared" ref="H295" si="92">F295*G295/1000*$O$2</f>
        <v>55.446854400000007</v>
      </c>
      <c r="I295" s="68">
        <f t="shared" ref="I295" si="93">H295/$M$2</f>
        <v>31.884332604945374</v>
      </c>
      <c r="J295" s="69">
        <v>5</v>
      </c>
      <c r="K295" s="31">
        <f t="shared" ref="K295" si="94">J295*F295/1000</f>
        <v>0.14000000000000001</v>
      </c>
      <c r="L295" s="165"/>
      <c r="M295" s="165"/>
      <c r="N295" s="165"/>
      <c r="O295" s="166"/>
      <c r="P295" s="166"/>
      <c r="Q295" s="174"/>
      <c r="V295" s="32">
        <v>420</v>
      </c>
      <c r="W295" s="2">
        <v>620</v>
      </c>
      <c r="X295" s="12">
        <f t="shared" ref="X295" si="95">V295/$M$2</f>
        <v>241.51811385853938</v>
      </c>
      <c r="Y295" s="12">
        <f t="shared" ref="Y295" si="96">W295/$M$2</f>
        <v>356.5267395054629</v>
      </c>
      <c r="Z295" s="2">
        <v>30</v>
      </c>
      <c r="AA295" s="2">
        <v>50</v>
      </c>
    </row>
    <row r="296" spans="2:27" x14ac:dyDescent="0.25">
      <c r="B296" s="84">
        <v>43216</v>
      </c>
      <c r="C296" s="70">
        <v>1</v>
      </c>
      <c r="D296" s="70">
        <v>10.119999999999999</v>
      </c>
      <c r="E296" s="85">
        <v>0.98</v>
      </c>
      <c r="F296" s="70">
        <v>10</v>
      </c>
      <c r="G296" s="26">
        <f t="shared" ref="G296" si="97">E296*$M$1</f>
        <v>11718.84</v>
      </c>
      <c r="H296" s="26">
        <f t="shared" ref="H296" si="98">F296*G296/1000*$O$2</f>
        <v>84.375647999999984</v>
      </c>
      <c r="I296" s="68">
        <f t="shared" ref="I296" si="99">H296/$M$2</f>
        <v>48.519636572742947</v>
      </c>
      <c r="J296" s="69">
        <v>25</v>
      </c>
      <c r="K296" s="31">
        <f t="shared" ref="K296" si="100">J296*F296/1000</f>
        <v>0.25</v>
      </c>
      <c r="L296" s="165"/>
      <c r="M296" s="165"/>
      <c r="N296" s="165"/>
      <c r="O296" s="166"/>
      <c r="P296" s="166"/>
      <c r="Q296" s="174"/>
      <c r="V296" s="32">
        <v>420</v>
      </c>
      <c r="W296" s="2">
        <v>620</v>
      </c>
      <c r="X296" s="12">
        <f t="shared" ref="X296:X307" si="101">V296/$M$2</f>
        <v>241.51811385853938</v>
      </c>
      <c r="Y296" s="12">
        <f t="shared" ref="Y296:Y307" si="102">W296/$M$2</f>
        <v>356.5267395054629</v>
      </c>
      <c r="Z296" s="2">
        <v>30</v>
      </c>
      <c r="AA296" s="2">
        <v>50</v>
      </c>
    </row>
    <row r="297" spans="2:27" x14ac:dyDescent="0.25">
      <c r="B297" s="84">
        <v>43216</v>
      </c>
      <c r="C297" s="70">
        <v>2</v>
      </c>
      <c r="D297" s="70">
        <v>9.7799999999999994</v>
      </c>
      <c r="E297" s="85">
        <v>0.21</v>
      </c>
      <c r="F297" s="70">
        <v>28</v>
      </c>
      <c r="G297" s="26">
        <f t="shared" ref="G297:G307" si="103">E297*$M$1</f>
        <v>2511.1799999999998</v>
      </c>
      <c r="H297" s="26">
        <f t="shared" ref="H297:H307" si="104">F297*G297/1000*$O$2</f>
        <v>50.625388799999989</v>
      </c>
      <c r="I297" s="68">
        <f t="shared" ref="I297:I307" si="105">H297/$M$2</f>
        <v>29.111781943645767</v>
      </c>
      <c r="J297" s="69">
        <v>8</v>
      </c>
      <c r="K297" s="31">
        <f t="shared" ref="K297:K307" si="106">J297*F297/1000</f>
        <v>0.224</v>
      </c>
      <c r="L297" s="162"/>
      <c r="M297" s="162"/>
      <c r="N297" s="162"/>
      <c r="O297" s="166"/>
      <c r="P297" s="166"/>
      <c r="Q297" s="174"/>
      <c r="V297" s="32">
        <v>420</v>
      </c>
      <c r="W297" s="2">
        <v>620</v>
      </c>
      <c r="X297" s="12">
        <f t="shared" si="101"/>
        <v>241.51811385853938</v>
      </c>
      <c r="Y297" s="12">
        <f t="shared" si="102"/>
        <v>356.5267395054629</v>
      </c>
      <c r="Z297" s="2">
        <v>30</v>
      </c>
      <c r="AA297" s="2">
        <v>50</v>
      </c>
    </row>
    <row r="298" spans="2:27" x14ac:dyDescent="0.25">
      <c r="B298" s="84">
        <v>43217</v>
      </c>
      <c r="C298" s="70">
        <v>3</v>
      </c>
      <c r="D298" s="70">
        <v>10.14</v>
      </c>
      <c r="E298" s="85">
        <v>0.21</v>
      </c>
      <c r="F298" s="70">
        <v>37</v>
      </c>
      <c r="G298" s="26">
        <f t="shared" si="103"/>
        <v>2511.1799999999998</v>
      </c>
      <c r="H298" s="26">
        <f t="shared" si="104"/>
        <v>66.897835199999989</v>
      </c>
      <c r="I298" s="68">
        <f t="shared" si="105"/>
        <v>38.469140425531904</v>
      </c>
      <c r="J298" s="69">
        <v>7</v>
      </c>
      <c r="K298" s="31">
        <f t="shared" si="106"/>
        <v>0.25900000000000001</v>
      </c>
      <c r="L298" s="161">
        <f>SUM(H298:H301)</f>
        <v>336.641616</v>
      </c>
      <c r="M298" s="163">
        <f>SUM(I298:I301)</f>
        <v>193.58344795859688</v>
      </c>
      <c r="N298" s="164">
        <f>SUM(K298:K301)</f>
        <v>1.2650000000000001</v>
      </c>
      <c r="O298" s="166"/>
      <c r="P298" s="166"/>
      <c r="Q298" s="174"/>
      <c r="V298" s="32">
        <v>420</v>
      </c>
      <c r="W298" s="2">
        <v>620</v>
      </c>
      <c r="X298" s="12">
        <f t="shared" si="101"/>
        <v>241.51811385853938</v>
      </c>
      <c r="Y298" s="12">
        <f t="shared" si="102"/>
        <v>356.5267395054629</v>
      </c>
      <c r="Z298" s="2">
        <v>30</v>
      </c>
      <c r="AA298" s="2">
        <v>50</v>
      </c>
    </row>
    <row r="299" spans="2:27" x14ac:dyDescent="0.25">
      <c r="B299" s="84">
        <v>43217</v>
      </c>
      <c r="C299" s="70">
        <v>1</v>
      </c>
      <c r="D299" s="70">
        <v>10.5</v>
      </c>
      <c r="E299" s="85">
        <v>0.39</v>
      </c>
      <c r="F299" s="70">
        <v>20</v>
      </c>
      <c r="G299" s="26">
        <f t="shared" si="103"/>
        <v>4663.62</v>
      </c>
      <c r="H299" s="26">
        <f t="shared" si="104"/>
        <v>67.156127999999995</v>
      </c>
      <c r="I299" s="68">
        <f t="shared" si="105"/>
        <v>38.617669925244385</v>
      </c>
      <c r="J299" s="69">
        <v>14</v>
      </c>
      <c r="K299" s="31">
        <f t="shared" si="106"/>
        <v>0.28000000000000003</v>
      </c>
      <c r="L299" s="165"/>
      <c r="M299" s="165"/>
      <c r="N299" s="165"/>
      <c r="O299" s="166"/>
      <c r="P299" s="166"/>
      <c r="Q299" s="174"/>
      <c r="V299" s="32">
        <v>420</v>
      </c>
      <c r="W299" s="2">
        <v>620</v>
      </c>
      <c r="X299" s="12">
        <f t="shared" si="101"/>
        <v>241.51811385853938</v>
      </c>
      <c r="Y299" s="12">
        <f t="shared" si="102"/>
        <v>356.5267395054629</v>
      </c>
      <c r="Z299" s="2">
        <v>30</v>
      </c>
      <c r="AA299" s="2">
        <v>50</v>
      </c>
    </row>
    <row r="300" spans="2:27" x14ac:dyDescent="0.25">
      <c r="B300" s="84">
        <v>43217</v>
      </c>
      <c r="C300" s="70">
        <v>2</v>
      </c>
      <c r="D300" s="70">
        <v>10.210000000000001</v>
      </c>
      <c r="E300" s="85">
        <v>0.8</v>
      </c>
      <c r="F300" s="70">
        <v>16</v>
      </c>
      <c r="G300" s="26">
        <f t="shared" si="103"/>
        <v>9566.4</v>
      </c>
      <c r="H300" s="26">
        <f t="shared" si="104"/>
        <v>110.204928</v>
      </c>
      <c r="I300" s="68">
        <f t="shared" si="105"/>
        <v>63.372586543990792</v>
      </c>
      <c r="J300" s="69">
        <v>20</v>
      </c>
      <c r="K300" s="31">
        <f t="shared" si="106"/>
        <v>0.32</v>
      </c>
      <c r="L300" s="165"/>
      <c r="M300" s="165"/>
      <c r="N300" s="165"/>
      <c r="O300" s="166"/>
      <c r="P300" s="166"/>
      <c r="Q300" s="174"/>
      <c r="V300" s="32">
        <v>420</v>
      </c>
      <c r="W300" s="2">
        <v>620</v>
      </c>
      <c r="X300" s="12">
        <f t="shared" si="101"/>
        <v>241.51811385853938</v>
      </c>
      <c r="Y300" s="12">
        <f t="shared" si="102"/>
        <v>356.5267395054629</v>
      </c>
      <c r="Z300" s="2">
        <v>30</v>
      </c>
      <c r="AA300" s="2">
        <v>50</v>
      </c>
    </row>
    <row r="301" spans="2:27" x14ac:dyDescent="0.25">
      <c r="B301" s="84">
        <v>43217</v>
      </c>
      <c r="C301" s="70">
        <v>3</v>
      </c>
      <c r="D301" s="70">
        <v>10.36</v>
      </c>
      <c r="E301" s="85">
        <v>0.37</v>
      </c>
      <c r="F301" s="70">
        <v>29</v>
      </c>
      <c r="G301" s="26">
        <f t="shared" si="103"/>
        <v>4424.46</v>
      </c>
      <c r="H301" s="26">
        <f t="shared" si="104"/>
        <v>92.382724799999991</v>
      </c>
      <c r="I301" s="68">
        <f t="shared" si="105"/>
        <v>53.124051063829782</v>
      </c>
      <c r="J301" s="69">
        <v>14</v>
      </c>
      <c r="K301" s="31">
        <f t="shared" si="106"/>
        <v>0.40600000000000003</v>
      </c>
      <c r="L301" s="162"/>
      <c r="M301" s="162"/>
      <c r="N301" s="162"/>
      <c r="O301" s="166"/>
      <c r="P301" s="166"/>
      <c r="Q301" s="174"/>
      <c r="V301" s="32">
        <v>420</v>
      </c>
      <c r="W301" s="2">
        <v>620</v>
      </c>
      <c r="X301" s="12">
        <f t="shared" si="101"/>
        <v>241.51811385853938</v>
      </c>
      <c r="Y301" s="12">
        <f t="shared" si="102"/>
        <v>356.5267395054629</v>
      </c>
      <c r="Z301" s="2">
        <v>30</v>
      </c>
      <c r="AA301" s="2">
        <v>50</v>
      </c>
    </row>
    <row r="302" spans="2:27" x14ac:dyDescent="0.25">
      <c r="B302" s="84">
        <v>43218</v>
      </c>
      <c r="C302" s="70">
        <v>2</v>
      </c>
      <c r="D302" s="70">
        <v>10.25</v>
      </c>
      <c r="E302" s="85">
        <v>0.94</v>
      </c>
      <c r="F302" s="70">
        <v>15</v>
      </c>
      <c r="G302" s="26">
        <f t="shared" si="103"/>
        <v>11240.519999999999</v>
      </c>
      <c r="H302" s="26">
        <f t="shared" si="104"/>
        <v>121.397616</v>
      </c>
      <c r="I302" s="68">
        <f t="shared" si="105"/>
        <v>69.808864864864859</v>
      </c>
      <c r="J302" s="69">
        <v>26</v>
      </c>
      <c r="K302" s="31">
        <f t="shared" si="106"/>
        <v>0.39</v>
      </c>
      <c r="L302" s="161">
        <f>SUM(H302:H304)</f>
        <v>266.12768159999996</v>
      </c>
      <c r="M302" s="163">
        <f>SUM(I302:I304)</f>
        <v>153.03489453709028</v>
      </c>
      <c r="N302" s="164">
        <f>SUM(K302:K304)</f>
        <v>0.97799999999999998</v>
      </c>
      <c r="O302" s="166"/>
      <c r="P302" s="166"/>
      <c r="Q302" s="174"/>
      <c r="V302" s="32">
        <v>420</v>
      </c>
      <c r="W302" s="2">
        <v>620</v>
      </c>
      <c r="X302" s="12">
        <f t="shared" si="101"/>
        <v>241.51811385853938</v>
      </c>
      <c r="Y302" s="12">
        <f t="shared" si="102"/>
        <v>356.5267395054629</v>
      </c>
      <c r="Z302" s="2">
        <v>30</v>
      </c>
      <c r="AA302" s="2">
        <v>50</v>
      </c>
    </row>
    <row r="303" spans="2:27" x14ac:dyDescent="0.25">
      <c r="B303" s="84">
        <v>43218</v>
      </c>
      <c r="C303" s="70">
        <v>3</v>
      </c>
      <c r="D303" s="70">
        <v>10.199999999999999</v>
      </c>
      <c r="E303" s="85">
        <v>0.3</v>
      </c>
      <c r="F303" s="70">
        <v>30</v>
      </c>
      <c r="G303" s="26">
        <f t="shared" si="103"/>
        <v>3587.4</v>
      </c>
      <c r="H303" s="26">
        <f t="shared" si="104"/>
        <v>77.487839999999991</v>
      </c>
      <c r="I303" s="68">
        <f t="shared" si="105"/>
        <v>44.558849913743522</v>
      </c>
      <c r="J303" s="69">
        <v>13</v>
      </c>
      <c r="K303" s="31">
        <f t="shared" si="106"/>
        <v>0.39</v>
      </c>
      <c r="L303" s="165"/>
      <c r="M303" s="165"/>
      <c r="N303" s="165"/>
      <c r="O303" s="166"/>
      <c r="P303" s="166"/>
      <c r="Q303" s="174"/>
      <c r="V303" s="32">
        <v>420</v>
      </c>
      <c r="W303" s="2">
        <v>620</v>
      </c>
      <c r="X303" s="12">
        <f t="shared" si="101"/>
        <v>241.51811385853938</v>
      </c>
      <c r="Y303" s="12">
        <f t="shared" si="102"/>
        <v>356.5267395054629</v>
      </c>
      <c r="Z303" s="2">
        <v>30</v>
      </c>
      <c r="AA303" s="2">
        <v>50</v>
      </c>
    </row>
    <row r="304" spans="2:27" x14ac:dyDescent="0.25">
      <c r="B304" s="84">
        <v>43218</v>
      </c>
      <c r="C304" s="70">
        <v>1</v>
      </c>
      <c r="D304" s="70">
        <v>10.31</v>
      </c>
      <c r="E304" s="85">
        <v>0.71</v>
      </c>
      <c r="F304" s="70">
        <v>11</v>
      </c>
      <c r="G304" s="26">
        <f t="shared" si="103"/>
        <v>8490.18</v>
      </c>
      <c r="H304" s="26">
        <f t="shared" si="104"/>
        <v>67.242225599999998</v>
      </c>
      <c r="I304" s="68">
        <f t="shared" si="105"/>
        <v>38.667179758481879</v>
      </c>
      <c r="J304" s="69">
        <v>18</v>
      </c>
      <c r="K304" s="31">
        <f t="shared" si="106"/>
        <v>0.19800000000000001</v>
      </c>
      <c r="L304" s="165"/>
      <c r="M304" s="165"/>
      <c r="N304" s="165"/>
      <c r="O304" s="167"/>
      <c r="P304" s="167"/>
      <c r="Q304" s="175"/>
      <c r="V304" s="32">
        <v>420</v>
      </c>
      <c r="W304" s="2">
        <v>620</v>
      </c>
      <c r="X304" s="12">
        <f t="shared" si="101"/>
        <v>241.51811385853938</v>
      </c>
      <c r="Y304" s="12">
        <f t="shared" si="102"/>
        <v>356.5267395054629</v>
      </c>
      <c r="Z304" s="2">
        <v>30</v>
      </c>
      <c r="AA304" s="2">
        <v>50</v>
      </c>
    </row>
    <row r="305" spans="2:27" x14ac:dyDescent="0.25">
      <c r="B305" s="84">
        <v>43219</v>
      </c>
      <c r="C305" s="70">
        <v>2</v>
      </c>
      <c r="D305" s="70">
        <v>9.98</v>
      </c>
      <c r="E305" s="85">
        <v>0.89</v>
      </c>
      <c r="F305" s="70">
        <v>34</v>
      </c>
      <c r="G305" s="26">
        <f t="shared" si="103"/>
        <v>10642.62</v>
      </c>
      <c r="H305" s="26">
        <f t="shared" si="104"/>
        <v>260.53133760000003</v>
      </c>
      <c r="I305" s="68">
        <f t="shared" si="105"/>
        <v>149.81675537665325</v>
      </c>
      <c r="J305" s="69">
        <v>21</v>
      </c>
      <c r="K305" s="31">
        <f t="shared" si="106"/>
        <v>0.71399999999999997</v>
      </c>
      <c r="L305" s="161">
        <f>SUM(H305:H306)</f>
        <v>292.73184000000003</v>
      </c>
      <c r="M305" s="163">
        <f>SUM(I305:I306)</f>
        <v>168.33343300747555</v>
      </c>
      <c r="N305" s="164">
        <f>SUM(K305:K306)</f>
        <v>0.82399999999999995</v>
      </c>
      <c r="O305" s="149">
        <f>SUM(L305:L308)/3</f>
        <v>111.58248960000002</v>
      </c>
      <c r="P305" s="156">
        <f>SUM(M305:M308)/3</f>
        <v>64.164743875790677</v>
      </c>
      <c r="Q305" s="157">
        <f>SUM(N305:N308)/3</f>
        <v>0.3173333333333333</v>
      </c>
      <c r="V305" s="32">
        <v>420</v>
      </c>
      <c r="W305" s="2">
        <v>620</v>
      </c>
      <c r="X305" s="12">
        <f t="shared" si="101"/>
        <v>241.51811385853938</v>
      </c>
      <c r="Y305" s="12">
        <f t="shared" si="102"/>
        <v>356.5267395054629</v>
      </c>
      <c r="Z305" s="2">
        <v>30</v>
      </c>
      <c r="AA305" s="2">
        <v>50</v>
      </c>
    </row>
    <row r="306" spans="2:27" x14ac:dyDescent="0.25">
      <c r="B306" s="84">
        <v>43219</v>
      </c>
      <c r="C306" s="70">
        <v>3</v>
      </c>
      <c r="D306" s="70">
        <v>10.26</v>
      </c>
      <c r="E306" s="85">
        <v>0.17</v>
      </c>
      <c r="F306" s="70">
        <v>22</v>
      </c>
      <c r="G306" s="26">
        <f t="shared" si="103"/>
        <v>2032.8600000000001</v>
      </c>
      <c r="H306" s="26">
        <f t="shared" si="104"/>
        <v>32.200502399999998</v>
      </c>
      <c r="I306" s="68">
        <f t="shared" si="105"/>
        <v>18.516677630822308</v>
      </c>
      <c r="J306" s="69">
        <v>5</v>
      </c>
      <c r="K306" s="31">
        <f t="shared" si="106"/>
        <v>0.11</v>
      </c>
      <c r="L306" s="162"/>
      <c r="M306" s="162"/>
      <c r="N306" s="162"/>
      <c r="O306" s="147"/>
      <c r="P306" s="151"/>
      <c r="Q306" s="154"/>
      <c r="V306" s="32">
        <v>420</v>
      </c>
      <c r="W306" s="2">
        <v>620</v>
      </c>
      <c r="X306" s="12">
        <f t="shared" si="101"/>
        <v>241.51811385853938</v>
      </c>
      <c r="Y306" s="12">
        <f t="shared" si="102"/>
        <v>356.5267395054629</v>
      </c>
      <c r="Z306" s="2">
        <v>30</v>
      </c>
      <c r="AA306" s="2">
        <v>50</v>
      </c>
    </row>
    <row r="307" spans="2:27" x14ac:dyDescent="0.25">
      <c r="B307" s="84">
        <v>43220</v>
      </c>
      <c r="C307" s="70">
        <v>1</v>
      </c>
      <c r="D307" s="70">
        <v>10.02</v>
      </c>
      <c r="E307" s="85">
        <v>0.61</v>
      </c>
      <c r="F307" s="70">
        <v>8</v>
      </c>
      <c r="G307" s="26">
        <f t="shared" si="103"/>
        <v>7294.38</v>
      </c>
      <c r="H307" s="26">
        <f t="shared" si="104"/>
        <v>42.015628800000002</v>
      </c>
      <c r="I307" s="68">
        <f t="shared" si="105"/>
        <v>24.160798619896493</v>
      </c>
      <c r="J307" s="69">
        <v>16</v>
      </c>
      <c r="K307" s="31">
        <f t="shared" si="106"/>
        <v>0.128</v>
      </c>
      <c r="L307" s="44">
        <f t="shared" ref="L307" si="107">H307</f>
        <v>42.015628800000002</v>
      </c>
      <c r="M307" s="45">
        <f t="shared" ref="M307" si="108">I307</f>
        <v>24.160798619896493</v>
      </c>
      <c r="N307" s="46">
        <f>K307</f>
        <v>0.128</v>
      </c>
      <c r="O307" s="147"/>
      <c r="P307" s="151"/>
      <c r="Q307" s="154"/>
      <c r="V307" s="32">
        <v>420</v>
      </c>
      <c r="W307" s="2">
        <v>620</v>
      </c>
      <c r="X307" s="12">
        <f t="shared" si="101"/>
        <v>241.51811385853938</v>
      </c>
      <c r="Y307" s="12">
        <f t="shared" si="102"/>
        <v>356.5267395054629</v>
      </c>
      <c r="Z307" s="2">
        <v>30</v>
      </c>
      <c r="AA307" s="2">
        <v>50</v>
      </c>
    </row>
    <row r="308" spans="2:27" x14ac:dyDescent="0.25">
      <c r="B308" s="84">
        <v>43221</v>
      </c>
      <c r="C308" s="70"/>
      <c r="D308" s="70"/>
      <c r="E308" s="86"/>
      <c r="F308" s="70">
        <v>0</v>
      </c>
      <c r="G308" s="26">
        <f t="shared" ref="G308:G371" si="109">E308*$M$1</f>
        <v>0</v>
      </c>
      <c r="H308" s="26">
        <f t="shared" ref="H308:H371" si="110">F308*G308/1000*$O$2</f>
        <v>0</v>
      </c>
      <c r="I308" s="68">
        <f t="shared" ref="I308:I371" si="111">H308/$M$2</f>
        <v>0</v>
      </c>
      <c r="J308" s="69">
        <v>0</v>
      </c>
      <c r="K308" s="31">
        <f t="shared" ref="K308:K371" si="112">J308*F308/1000</f>
        <v>0</v>
      </c>
      <c r="L308" s="44">
        <f t="shared" ref="L308" si="113">H308</f>
        <v>0</v>
      </c>
      <c r="M308" s="45">
        <f t="shared" ref="M308" si="114">I308</f>
        <v>0</v>
      </c>
      <c r="N308" s="46">
        <f>K308</f>
        <v>0</v>
      </c>
      <c r="O308" s="167"/>
      <c r="P308" s="167"/>
      <c r="Q308" s="175"/>
      <c r="V308" s="32">
        <v>420</v>
      </c>
      <c r="W308" s="2">
        <v>620</v>
      </c>
      <c r="X308" s="12">
        <f t="shared" ref="X308:X371" si="115">V308/$M$2</f>
        <v>241.51811385853938</v>
      </c>
      <c r="Y308" s="12">
        <f t="shared" ref="Y308:Y371" si="116">W308/$M$2</f>
        <v>356.5267395054629</v>
      </c>
      <c r="Z308" s="2">
        <v>30</v>
      </c>
      <c r="AA308" s="2">
        <v>50</v>
      </c>
    </row>
    <row r="309" spans="2:27" x14ac:dyDescent="0.25">
      <c r="B309" s="84">
        <v>43222</v>
      </c>
      <c r="C309" s="70">
        <v>1</v>
      </c>
      <c r="D309" s="70">
        <v>10.34</v>
      </c>
      <c r="E309" s="86">
        <v>0.17</v>
      </c>
      <c r="F309" s="70">
        <v>20</v>
      </c>
      <c r="G309" s="26">
        <f t="shared" si="109"/>
        <v>2032.8600000000001</v>
      </c>
      <c r="H309" s="26">
        <f t="shared" si="110"/>
        <v>29.273184000000001</v>
      </c>
      <c r="I309" s="68">
        <f t="shared" si="111"/>
        <v>16.833343300747554</v>
      </c>
      <c r="J309" s="69">
        <v>14</v>
      </c>
      <c r="K309" s="31">
        <f t="shared" si="112"/>
        <v>0.28000000000000003</v>
      </c>
      <c r="L309" s="161">
        <f>SUM(H309:H312)</f>
        <v>199.22984639999999</v>
      </c>
      <c r="M309" s="163">
        <f>SUM(I309:I312)</f>
        <v>114.56575411155836</v>
      </c>
      <c r="N309" s="164">
        <f>SUM(K309:K312)</f>
        <v>1.8340000000000001</v>
      </c>
      <c r="O309" s="149">
        <f>SUM(L309:L321)/3</f>
        <v>270.63345600000002</v>
      </c>
      <c r="P309" s="156">
        <f t="shared" ref="P309:Q309" si="117">SUM(M309:M321)/3</f>
        <v>155.62590914318574</v>
      </c>
      <c r="Q309" s="157">
        <f t="shared" si="117"/>
        <v>2.2936666666666667</v>
      </c>
      <c r="V309" s="32">
        <v>420</v>
      </c>
      <c r="W309" s="2">
        <v>620</v>
      </c>
      <c r="X309" s="12">
        <f t="shared" si="115"/>
        <v>241.51811385853938</v>
      </c>
      <c r="Y309" s="12">
        <f t="shared" si="116"/>
        <v>356.5267395054629</v>
      </c>
      <c r="Z309" s="2">
        <v>30</v>
      </c>
      <c r="AA309" s="2">
        <v>50</v>
      </c>
    </row>
    <row r="310" spans="2:27" x14ac:dyDescent="0.25">
      <c r="B310" s="84">
        <v>43222</v>
      </c>
      <c r="C310" s="70">
        <v>2</v>
      </c>
      <c r="D310" s="70">
        <v>10.25</v>
      </c>
      <c r="E310" s="86">
        <v>0.22</v>
      </c>
      <c r="F310" s="70">
        <v>34</v>
      </c>
      <c r="G310" s="26">
        <f t="shared" si="109"/>
        <v>2630.76</v>
      </c>
      <c r="H310" s="26">
        <f t="shared" si="110"/>
        <v>64.401004799999995</v>
      </c>
      <c r="I310" s="68">
        <f t="shared" si="111"/>
        <v>37.033355261644616</v>
      </c>
      <c r="J310" s="69">
        <v>19</v>
      </c>
      <c r="K310" s="31">
        <f t="shared" si="112"/>
        <v>0.64600000000000002</v>
      </c>
      <c r="L310" s="165"/>
      <c r="M310" s="165"/>
      <c r="N310" s="165"/>
      <c r="O310" s="147"/>
      <c r="P310" s="151"/>
      <c r="Q310" s="154"/>
      <c r="V310" s="32">
        <v>420</v>
      </c>
      <c r="W310" s="2">
        <v>620</v>
      </c>
      <c r="X310" s="12">
        <f t="shared" si="115"/>
        <v>241.51811385853938</v>
      </c>
      <c r="Y310" s="12">
        <f t="shared" si="116"/>
        <v>356.5267395054629</v>
      </c>
      <c r="Z310" s="2">
        <v>30</v>
      </c>
      <c r="AA310" s="2">
        <v>50</v>
      </c>
    </row>
    <row r="311" spans="2:27" x14ac:dyDescent="0.25">
      <c r="B311" s="84">
        <v>43222</v>
      </c>
      <c r="C311" s="70">
        <v>3</v>
      </c>
      <c r="D311" s="70">
        <v>9.7100000000000009</v>
      </c>
      <c r="E311" s="86">
        <v>0.21</v>
      </c>
      <c r="F311" s="70">
        <v>26</v>
      </c>
      <c r="G311" s="26">
        <f t="shared" si="109"/>
        <v>2511.1799999999998</v>
      </c>
      <c r="H311" s="26">
        <f t="shared" si="110"/>
        <v>47.009289599999995</v>
      </c>
      <c r="I311" s="68">
        <f t="shared" si="111"/>
        <v>27.03236894767107</v>
      </c>
      <c r="J311" s="69">
        <v>18</v>
      </c>
      <c r="K311" s="31">
        <f t="shared" si="112"/>
        <v>0.46800000000000003</v>
      </c>
      <c r="L311" s="165"/>
      <c r="M311" s="165"/>
      <c r="N311" s="165"/>
      <c r="O311" s="147"/>
      <c r="P311" s="151"/>
      <c r="Q311" s="154"/>
      <c r="V311" s="32">
        <v>420</v>
      </c>
      <c r="W311" s="2">
        <v>620</v>
      </c>
      <c r="X311" s="12">
        <f t="shared" si="115"/>
        <v>241.51811385853938</v>
      </c>
      <c r="Y311" s="12">
        <f t="shared" si="116"/>
        <v>356.5267395054629</v>
      </c>
      <c r="Z311" s="2">
        <v>30</v>
      </c>
      <c r="AA311" s="2">
        <v>50</v>
      </c>
    </row>
    <row r="312" spans="2:27" x14ac:dyDescent="0.25">
      <c r="B312" s="84">
        <v>43222</v>
      </c>
      <c r="C312" s="70">
        <v>1</v>
      </c>
      <c r="D312" s="70">
        <v>10.28</v>
      </c>
      <c r="E312" s="86">
        <v>0.34</v>
      </c>
      <c r="F312" s="70">
        <v>20</v>
      </c>
      <c r="G312" s="26">
        <f t="shared" si="109"/>
        <v>4065.7200000000003</v>
      </c>
      <c r="H312" s="26">
        <f t="shared" si="110"/>
        <v>58.546368000000001</v>
      </c>
      <c r="I312" s="68">
        <f t="shared" si="111"/>
        <v>33.666686601495108</v>
      </c>
      <c r="J312" s="69">
        <v>22</v>
      </c>
      <c r="K312" s="31">
        <f t="shared" si="112"/>
        <v>0.44</v>
      </c>
      <c r="L312" s="162"/>
      <c r="M312" s="162"/>
      <c r="N312" s="162"/>
      <c r="O312" s="147"/>
      <c r="P312" s="151"/>
      <c r="Q312" s="154"/>
      <c r="V312" s="32">
        <v>420</v>
      </c>
      <c r="W312" s="2">
        <v>620</v>
      </c>
      <c r="X312" s="12">
        <f t="shared" si="115"/>
        <v>241.51811385853938</v>
      </c>
      <c r="Y312" s="12">
        <f t="shared" si="116"/>
        <v>356.5267395054629</v>
      </c>
      <c r="Z312" s="2">
        <v>30</v>
      </c>
      <c r="AA312" s="2">
        <v>50</v>
      </c>
    </row>
    <row r="313" spans="2:27" x14ac:dyDescent="0.25">
      <c r="B313" s="84">
        <v>43223</v>
      </c>
      <c r="C313" s="70">
        <v>2</v>
      </c>
      <c r="D313" s="70">
        <v>10.33</v>
      </c>
      <c r="E313" s="86">
        <v>0.35</v>
      </c>
      <c r="F313" s="70">
        <v>23</v>
      </c>
      <c r="G313" s="26">
        <f t="shared" si="109"/>
        <v>4185.3</v>
      </c>
      <c r="H313" s="26">
        <f t="shared" si="110"/>
        <v>69.308568000000008</v>
      </c>
      <c r="I313" s="68">
        <f t="shared" si="111"/>
        <v>39.855415756181714</v>
      </c>
      <c r="J313" s="69">
        <v>27</v>
      </c>
      <c r="K313" s="31">
        <f t="shared" si="112"/>
        <v>0.621</v>
      </c>
      <c r="L313" s="161">
        <f>SUM(H313:H316)</f>
        <v>277.40646720000007</v>
      </c>
      <c r="M313" s="163">
        <f>SUM(I313:I316)</f>
        <v>159.52068269120184</v>
      </c>
      <c r="N313" s="164">
        <f>SUM(K313:K316)</f>
        <v>2.2769999999999997</v>
      </c>
      <c r="O313" s="147"/>
      <c r="P313" s="151"/>
      <c r="Q313" s="154"/>
      <c r="V313" s="32">
        <v>420</v>
      </c>
      <c r="W313" s="2">
        <v>620</v>
      </c>
      <c r="X313" s="12">
        <f t="shared" si="115"/>
        <v>241.51811385853938</v>
      </c>
      <c r="Y313" s="12">
        <f t="shared" si="116"/>
        <v>356.5267395054629</v>
      </c>
      <c r="Z313" s="2">
        <v>30</v>
      </c>
      <c r="AA313" s="2">
        <v>50</v>
      </c>
    </row>
    <row r="314" spans="2:27" x14ac:dyDescent="0.25">
      <c r="B314" s="84">
        <v>43223</v>
      </c>
      <c r="C314" s="70">
        <v>3</v>
      </c>
      <c r="D314" s="70">
        <v>10.3</v>
      </c>
      <c r="E314" s="86">
        <v>0.27</v>
      </c>
      <c r="F314" s="70">
        <v>19</v>
      </c>
      <c r="G314" s="26">
        <f t="shared" si="109"/>
        <v>3228.6600000000003</v>
      </c>
      <c r="H314" s="26">
        <f t="shared" si="110"/>
        <v>44.168068800000007</v>
      </c>
      <c r="I314" s="68">
        <f t="shared" si="111"/>
        <v>25.398544450833814</v>
      </c>
      <c r="J314" s="69">
        <v>20</v>
      </c>
      <c r="K314" s="31">
        <f t="shared" si="112"/>
        <v>0.38</v>
      </c>
      <c r="L314" s="165"/>
      <c r="M314" s="165"/>
      <c r="N314" s="165"/>
      <c r="O314" s="147"/>
      <c r="P314" s="151"/>
      <c r="Q314" s="154"/>
      <c r="V314" s="32">
        <v>420</v>
      </c>
      <c r="W314" s="2">
        <v>620</v>
      </c>
      <c r="X314" s="12">
        <f t="shared" si="115"/>
        <v>241.51811385853938</v>
      </c>
      <c r="Y314" s="12">
        <f t="shared" si="116"/>
        <v>356.5267395054629</v>
      </c>
      <c r="Z314" s="2">
        <v>30</v>
      </c>
      <c r="AA314" s="2">
        <v>50</v>
      </c>
    </row>
    <row r="315" spans="2:27" x14ac:dyDescent="0.25">
      <c r="B315" s="84">
        <v>43223</v>
      </c>
      <c r="C315" s="70">
        <v>1</v>
      </c>
      <c r="D315" s="70">
        <v>9.5</v>
      </c>
      <c r="E315" s="86">
        <v>0.34</v>
      </c>
      <c r="F315" s="70">
        <v>20</v>
      </c>
      <c r="G315" s="26">
        <f t="shared" si="109"/>
        <v>4065.7200000000003</v>
      </c>
      <c r="H315" s="26">
        <f t="shared" si="110"/>
        <v>58.546368000000001</v>
      </c>
      <c r="I315" s="68">
        <f t="shared" si="111"/>
        <v>33.666686601495108</v>
      </c>
      <c r="J315" s="69">
        <v>23</v>
      </c>
      <c r="K315" s="31">
        <f t="shared" si="112"/>
        <v>0.46</v>
      </c>
      <c r="L315" s="165"/>
      <c r="M315" s="165"/>
      <c r="N315" s="165"/>
      <c r="O315" s="147"/>
      <c r="P315" s="151"/>
      <c r="Q315" s="154"/>
      <c r="V315" s="32">
        <v>420</v>
      </c>
      <c r="W315" s="2">
        <v>620</v>
      </c>
      <c r="X315" s="12">
        <f t="shared" si="115"/>
        <v>241.51811385853938</v>
      </c>
      <c r="Y315" s="12">
        <f t="shared" si="116"/>
        <v>356.5267395054629</v>
      </c>
      <c r="Z315" s="2">
        <v>30</v>
      </c>
      <c r="AA315" s="2">
        <v>50</v>
      </c>
    </row>
    <row r="316" spans="2:27" x14ac:dyDescent="0.25">
      <c r="B316" s="84">
        <v>43223</v>
      </c>
      <c r="C316" s="70">
        <v>2</v>
      </c>
      <c r="D316" s="70">
        <v>9.6999999999999993</v>
      </c>
      <c r="E316" s="86">
        <v>0.36</v>
      </c>
      <c r="F316" s="70">
        <v>34</v>
      </c>
      <c r="G316" s="26">
        <f t="shared" si="109"/>
        <v>4304.88</v>
      </c>
      <c r="H316" s="26">
        <f t="shared" si="110"/>
        <v>105.38346240000001</v>
      </c>
      <c r="I316" s="68">
        <f t="shared" si="111"/>
        <v>60.600035882691209</v>
      </c>
      <c r="J316" s="69">
        <v>24</v>
      </c>
      <c r="K316" s="31">
        <f t="shared" si="112"/>
        <v>0.81599999999999995</v>
      </c>
      <c r="L316" s="162"/>
      <c r="M316" s="162"/>
      <c r="N316" s="162"/>
      <c r="O316" s="147"/>
      <c r="P316" s="151"/>
      <c r="Q316" s="154"/>
      <c r="V316" s="32">
        <v>420</v>
      </c>
      <c r="W316" s="2">
        <v>620</v>
      </c>
      <c r="X316" s="12">
        <f t="shared" si="115"/>
        <v>241.51811385853938</v>
      </c>
      <c r="Y316" s="12">
        <f t="shared" si="116"/>
        <v>356.5267395054629</v>
      </c>
      <c r="Z316" s="2">
        <v>30</v>
      </c>
      <c r="AA316" s="2">
        <v>50</v>
      </c>
    </row>
    <row r="317" spans="2:27" x14ac:dyDescent="0.25">
      <c r="B317" s="84">
        <v>43224</v>
      </c>
      <c r="C317" s="70">
        <v>3</v>
      </c>
      <c r="D317" s="70">
        <v>10.210000000000001</v>
      </c>
      <c r="E317" s="86">
        <v>0.24</v>
      </c>
      <c r="F317" s="70">
        <v>37</v>
      </c>
      <c r="G317" s="26">
        <f t="shared" si="109"/>
        <v>2869.92</v>
      </c>
      <c r="H317" s="26">
        <f t="shared" si="110"/>
        <v>76.454668800000007</v>
      </c>
      <c r="I317" s="68">
        <f t="shared" si="111"/>
        <v>43.964731914893619</v>
      </c>
      <c r="J317" s="69">
        <v>19</v>
      </c>
      <c r="K317" s="31">
        <f t="shared" si="112"/>
        <v>0.70299999999999996</v>
      </c>
      <c r="L317" s="161">
        <f>SUM(H317:H321)</f>
        <v>335.26405439999996</v>
      </c>
      <c r="M317" s="163">
        <f>SUM(I317:I321)</f>
        <v>192.79129062679701</v>
      </c>
      <c r="N317" s="164">
        <f>SUM(K317:K321)</f>
        <v>2.77</v>
      </c>
      <c r="O317" s="147"/>
      <c r="P317" s="151"/>
      <c r="Q317" s="154"/>
      <c r="V317" s="32">
        <v>420</v>
      </c>
      <c r="W317" s="2">
        <v>620</v>
      </c>
      <c r="X317" s="12">
        <f t="shared" si="115"/>
        <v>241.51811385853938</v>
      </c>
      <c r="Y317" s="12">
        <f t="shared" si="116"/>
        <v>356.5267395054629</v>
      </c>
      <c r="Z317" s="2">
        <v>30</v>
      </c>
      <c r="AA317" s="2">
        <v>50</v>
      </c>
    </row>
    <row r="318" spans="2:27" x14ac:dyDescent="0.25">
      <c r="B318" s="84">
        <v>43224</v>
      </c>
      <c r="C318" s="70">
        <v>1</v>
      </c>
      <c r="D318" s="70">
        <v>10.48</v>
      </c>
      <c r="E318" s="86">
        <v>0.36</v>
      </c>
      <c r="F318" s="70">
        <v>18</v>
      </c>
      <c r="G318" s="26">
        <f t="shared" si="109"/>
        <v>4304.88</v>
      </c>
      <c r="H318" s="26">
        <f t="shared" si="110"/>
        <v>55.791244799999994</v>
      </c>
      <c r="I318" s="68">
        <f t="shared" si="111"/>
        <v>32.082371937895338</v>
      </c>
      <c r="J318" s="69">
        <v>25</v>
      </c>
      <c r="K318" s="31">
        <f t="shared" si="112"/>
        <v>0.45</v>
      </c>
      <c r="L318" s="165"/>
      <c r="M318" s="165"/>
      <c r="N318" s="165"/>
      <c r="O318" s="147"/>
      <c r="P318" s="151"/>
      <c r="Q318" s="154"/>
      <c r="V318" s="32">
        <v>420</v>
      </c>
      <c r="W318" s="2">
        <v>620</v>
      </c>
      <c r="X318" s="12">
        <f t="shared" si="115"/>
        <v>241.51811385853938</v>
      </c>
      <c r="Y318" s="12">
        <f t="shared" si="116"/>
        <v>356.5267395054629</v>
      </c>
      <c r="Z318" s="2">
        <v>30</v>
      </c>
      <c r="AA318" s="2">
        <v>50</v>
      </c>
    </row>
    <row r="319" spans="2:27" x14ac:dyDescent="0.25">
      <c r="B319" s="84">
        <v>43224</v>
      </c>
      <c r="C319" s="70">
        <v>2</v>
      </c>
      <c r="D319" s="70">
        <v>9.86</v>
      </c>
      <c r="E319" s="86">
        <v>0.35</v>
      </c>
      <c r="F319" s="70">
        <v>26</v>
      </c>
      <c r="G319" s="26">
        <f t="shared" si="109"/>
        <v>4185.3</v>
      </c>
      <c r="H319" s="26">
        <f t="shared" si="110"/>
        <v>78.348815999999999</v>
      </c>
      <c r="I319" s="68">
        <f t="shared" si="111"/>
        <v>45.053948246118459</v>
      </c>
      <c r="J319" s="69">
        <v>25</v>
      </c>
      <c r="K319" s="31">
        <f t="shared" si="112"/>
        <v>0.65</v>
      </c>
      <c r="L319" s="165"/>
      <c r="M319" s="165"/>
      <c r="N319" s="165"/>
      <c r="O319" s="147"/>
      <c r="P319" s="151"/>
      <c r="Q319" s="154"/>
      <c r="V319" s="32">
        <v>420</v>
      </c>
      <c r="W319" s="2">
        <v>620</v>
      </c>
      <c r="X319" s="12">
        <f t="shared" si="115"/>
        <v>241.51811385853938</v>
      </c>
      <c r="Y319" s="12">
        <f t="shared" si="116"/>
        <v>356.5267395054629</v>
      </c>
      <c r="Z319" s="2">
        <v>30</v>
      </c>
      <c r="AA319" s="2">
        <v>50</v>
      </c>
    </row>
    <row r="320" spans="2:27" x14ac:dyDescent="0.25">
      <c r="B320" s="84">
        <v>43224</v>
      </c>
      <c r="C320" s="70">
        <v>3</v>
      </c>
      <c r="D320" s="70">
        <v>9.8699999999999992</v>
      </c>
      <c r="E320" s="86">
        <v>0.28000000000000003</v>
      </c>
      <c r="F320" s="70">
        <v>31</v>
      </c>
      <c r="G320" s="26">
        <f t="shared" si="109"/>
        <v>3348.2400000000002</v>
      </c>
      <c r="H320" s="26">
        <f t="shared" si="110"/>
        <v>74.732716799999992</v>
      </c>
      <c r="I320" s="68">
        <f t="shared" si="111"/>
        <v>42.974535250143752</v>
      </c>
      <c r="J320" s="69">
        <v>17</v>
      </c>
      <c r="K320" s="31">
        <f t="shared" si="112"/>
        <v>0.52700000000000002</v>
      </c>
      <c r="L320" s="165"/>
      <c r="M320" s="165"/>
      <c r="N320" s="165"/>
      <c r="O320" s="147"/>
      <c r="P320" s="151"/>
      <c r="Q320" s="154"/>
      <c r="V320" s="32">
        <v>420</v>
      </c>
      <c r="W320" s="2">
        <v>620</v>
      </c>
      <c r="X320" s="12">
        <f t="shared" si="115"/>
        <v>241.51811385853938</v>
      </c>
      <c r="Y320" s="12">
        <f t="shared" si="116"/>
        <v>356.5267395054629</v>
      </c>
      <c r="Z320" s="2">
        <v>30</v>
      </c>
      <c r="AA320" s="2">
        <v>50</v>
      </c>
    </row>
    <row r="321" spans="2:27" x14ac:dyDescent="0.25">
      <c r="B321" s="84">
        <v>43224</v>
      </c>
      <c r="C321" s="70">
        <v>1</v>
      </c>
      <c r="D321" s="70">
        <v>9.82</v>
      </c>
      <c r="E321" s="86">
        <v>0.28999999999999998</v>
      </c>
      <c r="F321" s="70">
        <v>20</v>
      </c>
      <c r="G321" s="26">
        <f t="shared" si="109"/>
        <v>3467.8199999999997</v>
      </c>
      <c r="H321" s="26">
        <f t="shared" si="110"/>
        <v>49.936607999999993</v>
      </c>
      <c r="I321" s="68">
        <f t="shared" si="111"/>
        <v>28.715703277745824</v>
      </c>
      <c r="J321" s="69">
        <v>22</v>
      </c>
      <c r="K321" s="31">
        <f t="shared" si="112"/>
        <v>0.44</v>
      </c>
      <c r="L321" s="167"/>
      <c r="M321" s="167"/>
      <c r="N321" s="167"/>
      <c r="O321" s="148"/>
      <c r="P321" s="152"/>
      <c r="Q321" s="155"/>
      <c r="V321" s="32">
        <v>420</v>
      </c>
      <c r="W321" s="2">
        <v>620</v>
      </c>
      <c r="X321" s="12">
        <f t="shared" si="115"/>
        <v>241.51811385853938</v>
      </c>
      <c r="Y321" s="12">
        <f t="shared" si="116"/>
        <v>356.5267395054629</v>
      </c>
      <c r="Z321" s="2">
        <v>30</v>
      </c>
      <c r="AA321" s="2">
        <v>50</v>
      </c>
    </row>
    <row r="322" spans="2:27" x14ac:dyDescent="0.25">
      <c r="B322" s="84">
        <v>43225</v>
      </c>
      <c r="C322" s="70">
        <v>2</v>
      </c>
      <c r="D322" s="70">
        <v>10.41</v>
      </c>
      <c r="E322" s="86">
        <v>0.18</v>
      </c>
      <c r="F322" s="70">
        <v>22</v>
      </c>
      <c r="G322" s="26">
        <f t="shared" si="109"/>
        <v>2152.44</v>
      </c>
      <c r="H322" s="26">
        <f t="shared" si="110"/>
        <v>34.094649599999997</v>
      </c>
      <c r="I322" s="68">
        <f t="shared" si="111"/>
        <v>19.605893962047151</v>
      </c>
      <c r="J322" s="69">
        <v>10</v>
      </c>
      <c r="K322" s="31">
        <f t="shared" si="112"/>
        <v>0.22</v>
      </c>
      <c r="L322" s="161">
        <f>SUM(H322:H325)</f>
        <v>232.63571520000002</v>
      </c>
      <c r="M322" s="163">
        <f>SUM(I322:I325)</f>
        <v>133.77556940770558</v>
      </c>
      <c r="N322" s="164">
        <f>SUM(K322:K325)</f>
        <v>1.6539999999999999</v>
      </c>
      <c r="O322" s="149">
        <f>SUM(L322:L327)/3</f>
        <v>129.1464</v>
      </c>
      <c r="P322" s="156">
        <f t="shared" ref="P322:Q322" si="118">SUM(M322:M327)/3</f>
        <v>74.26474985623922</v>
      </c>
      <c r="Q322" s="157">
        <f t="shared" si="118"/>
        <v>0.85233333333333328</v>
      </c>
      <c r="V322" s="32">
        <v>420</v>
      </c>
      <c r="W322" s="2">
        <v>620</v>
      </c>
      <c r="X322" s="12">
        <f t="shared" si="115"/>
        <v>241.51811385853938</v>
      </c>
      <c r="Y322" s="12">
        <f t="shared" si="116"/>
        <v>356.5267395054629</v>
      </c>
      <c r="Z322" s="2">
        <v>30</v>
      </c>
      <c r="AA322" s="2">
        <v>50</v>
      </c>
    </row>
    <row r="323" spans="2:27" x14ac:dyDescent="0.25">
      <c r="B323" s="84">
        <v>43225</v>
      </c>
      <c r="C323" s="70">
        <v>3</v>
      </c>
      <c r="D323" s="70">
        <v>9.94</v>
      </c>
      <c r="E323" s="86">
        <v>0.27</v>
      </c>
      <c r="F323" s="70">
        <v>32</v>
      </c>
      <c r="G323" s="26">
        <f t="shared" si="109"/>
        <v>3228.6600000000003</v>
      </c>
      <c r="H323" s="26">
        <f t="shared" si="110"/>
        <v>74.388326400000011</v>
      </c>
      <c r="I323" s="68">
        <f t="shared" si="111"/>
        <v>42.776495917193792</v>
      </c>
      <c r="J323" s="69">
        <v>18</v>
      </c>
      <c r="K323" s="31">
        <f t="shared" si="112"/>
        <v>0.57599999999999996</v>
      </c>
      <c r="L323" s="165"/>
      <c r="M323" s="165"/>
      <c r="N323" s="165"/>
      <c r="O323" s="147"/>
      <c r="P323" s="151"/>
      <c r="Q323" s="154"/>
      <c r="V323" s="32">
        <v>420</v>
      </c>
      <c r="W323" s="2">
        <v>620</v>
      </c>
      <c r="X323" s="12">
        <f t="shared" si="115"/>
        <v>241.51811385853938</v>
      </c>
      <c r="Y323" s="12">
        <f t="shared" si="116"/>
        <v>356.5267395054629</v>
      </c>
      <c r="Z323" s="2">
        <v>30</v>
      </c>
      <c r="AA323" s="2">
        <v>50</v>
      </c>
    </row>
    <row r="324" spans="2:27" x14ac:dyDescent="0.25">
      <c r="B324" s="84">
        <v>43225</v>
      </c>
      <c r="C324" s="70">
        <v>1</v>
      </c>
      <c r="D324" s="70">
        <v>9.5500000000000007</v>
      </c>
      <c r="E324" s="86">
        <v>0.35</v>
      </c>
      <c r="F324" s="70">
        <v>20</v>
      </c>
      <c r="G324" s="26">
        <f t="shared" si="109"/>
        <v>4185.3</v>
      </c>
      <c r="H324" s="26">
        <f t="shared" si="110"/>
        <v>60.268320000000003</v>
      </c>
      <c r="I324" s="68">
        <f t="shared" si="111"/>
        <v>34.656883266244968</v>
      </c>
      <c r="J324" s="69">
        <v>24</v>
      </c>
      <c r="K324" s="31">
        <f t="shared" si="112"/>
        <v>0.48</v>
      </c>
      <c r="L324" s="165"/>
      <c r="M324" s="165"/>
      <c r="N324" s="165"/>
      <c r="O324" s="147"/>
      <c r="P324" s="151"/>
      <c r="Q324" s="154"/>
      <c r="V324" s="32">
        <v>420</v>
      </c>
      <c r="W324" s="2">
        <v>620</v>
      </c>
      <c r="X324" s="12">
        <f t="shared" si="115"/>
        <v>241.51811385853938</v>
      </c>
      <c r="Y324" s="12">
        <f t="shared" si="116"/>
        <v>356.5267395054629</v>
      </c>
      <c r="Z324" s="2">
        <v>30</v>
      </c>
      <c r="AA324" s="2">
        <v>50</v>
      </c>
    </row>
    <row r="325" spans="2:27" x14ac:dyDescent="0.25">
      <c r="B325" s="84">
        <v>43225</v>
      </c>
      <c r="C325" s="70">
        <v>2</v>
      </c>
      <c r="D325" s="70">
        <v>10.1</v>
      </c>
      <c r="E325" s="86">
        <v>0.53</v>
      </c>
      <c r="F325" s="70">
        <v>14</v>
      </c>
      <c r="G325" s="26">
        <f t="shared" si="109"/>
        <v>6337.7400000000007</v>
      </c>
      <c r="H325" s="26">
        <f t="shared" si="110"/>
        <v>63.884419200000004</v>
      </c>
      <c r="I325" s="68">
        <f t="shared" si="111"/>
        <v>36.736296262219668</v>
      </c>
      <c r="J325" s="69">
        <v>27</v>
      </c>
      <c r="K325" s="31">
        <f t="shared" si="112"/>
        <v>0.378</v>
      </c>
      <c r="L325" s="162"/>
      <c r="M325" s="162"/>
      <c r="N325" s="162"/>
      <c r="O325" s="147"/>
      <c r="P325" s="151"/>
      <c r="Q325" s="154"/>
      <c r="V325" s="32">
        <v>420</v>
      </c>
      <c r="W325" s="2">
        <v>620</v>
      </c>
      <c r="X325" s="12">
        <f t="shared" si="115"/>
        <v>241.51811385853938</v>
      </c>
      <c r="Y325" s="12">
        <f t="shared" si="116"/>
        <v>356.5267395054629</v>
      </c>
      <c r="Z325" s="2">
        <v>30</v>
      </c>
      <c r="AA325" s="2">
        <v>50</v>
      </c>
    </row>
    <row r="326" spans="2:27" x14ac:dyDescent="0.25">
      <c r="B326" s="84">
        <v>43226</v>
      </c>
      <c r="C326" s="70">
        <v>3</v>
      </c>
      <c r="D326" s="70">
        <v>10.02</v>
      </c>
      <c r="E326" s="86">
        <v>0.43</v>
      </c>
      <c r="F326" s="70">
        <v>37</v>
      </c>
      <c r="G326" s="26">
        <f t="shared" si="109"/>
        <v>5141.9399999999996</v>
      </c>
      <c r="H326" s="26">
        <f t="shared" si="110"/>
        <v>136.98128159999999</v>
      </c>
      <c r="I326" s="68">
        <f t="shared" si="111"/>
        <v>78.770144680851047</v>
      </c>
      <c r="J326" s="69">
        <v>21</v>
      </c>
      <c r="K326" s="31">
        <f t="shared" si="112"/>
        <v>0.77700000000000002</v>
      </c>
      <c r="L326" s="44">
        <f t="shared" ref="L326:L328" si="119">H326</f>
        <v>136.98128159999999</v>
      </c>
      <c r="M326" s="45">
        <f t="shared" ref="M326:M328" si="120">I326</f>
        <v>78.770144680851047</v>
      </c>
      <c r="N326" s="46">
        <f>K326</f>
        <v>0.77700000000000002</v>
      </c>
      <c r="O326" s="147"/>
      <c r="P326" s="151"/>
      <c r="Q326" s="154"/>
      <c r="V326" s="32">
        <v>420</v>
      </c>
      <c r="W326" s="2">
        <v>620</v>
      </c>
      <c r="X326" s="12">
        <f t="shared" si="115"/>
        <v>241.51811385853938</v>
      </c>
      <c r="Y326" s="12">
        <f t="shared" si="116"/>
        <v>356.5267395054629</v>
      </c>
      <c r="Z326" s="2">
        <v>30</v>
      </c>
      <c r="AA326" s="2">
        <v>50</v>
      </c>
    </row>
    <row r="327" spans="2:27" x14ac:dyDescent="0.25">
      <c r="B327" s="84">
        <v>43227</v>
      </c>
      <c r="C327" s="70">
        <v>1</v>
      </c>
      <c r="D327" s="70">
        <v>10.32</v>
      </c>
      <c r="E327" s="86">
        <v>0.23</v>
      </c>
      <c r="F327" s="70">
        <v>9</v>
      </c>
      <c r="G327" s="26">
        <f t="shared" si="109"/>
        <v>2750.34</v>
      </c>
      <c r="H327" s="26">
        <f t="shared" si="110"/>
        <v>17.822203200000001</v>
      </c>
      <c r="I327" s="68">
        <f t="shared" si="111"/>
        <v>10.248535480161012</v>
      </c>
      <c r="J327" s="69">
        <v>14</v>
      </c>
      <c r="K327" s="31">
        <f t="shared" si="112"/>
        <v>0.126</v>
      </c>
      <c r="L327" s="44">
        <f t="shared" si="119"/>
        <v>17.822203200000001</v>
      </c>
      <c r="M327" s="45">
        <f t="shared" si="120"/>
        <v>10.248535480161012</v>
      </c>
      <c r="N327" s="46">
        <f>K327</f>
        <v>0.126</v>
      </c>
      <c r="O327" s="148"/>
      <c r="P327" s="152"/>
      <c r="Q327" s="155"/>
      <c r="V327" s="32">
        <v>420</v>
      </c>
      <c r="W327" s="2">
        <v>620</v>
      </c>
      <c r="X327" s="12">
        <f t="shared" si="115"/>
        <v>241.51811385853938</v>
      </c>
      <c r="Y327" s="12">
        <f t="shared" si="116"/>
        <v>356.5267395054629</v>
      </c>
      <c r="Z327" s="2">
        <v>30</v>
      </c>
      <c r="AA327" s="2">
        <v>50</v>
      </c>
    </row>
    <row r="328" spans="2:27" x14ac:dyDescent="0.25">
      <c r="B328" s="84">
        <v>43228</v>
      </c>
      <c r="C328" s="70"/>
      <c r="D328" s="70"/>
      <c r="E328" s="86"/>
      <c r="F328" s="70">
        <v>0</v>
      </c>
      <c r="G328" s="26">
        <f t="shared" si="109"/>
        <v>0</v>
      </c>
      <c r="H328" s="26">
        <f t="shared" si="110"/>
        <v>0</v>
      </c>
      <c r="I328" s="68">
        <f t="shared" si="111"/>
        <v>0</v>
      </c>
      <c r="J328" s="69">
        <v>0</v>
      </c>
      <c r="K328" s="31">
        <f t="shared" si="112"/>
        <v>0</v>
      </c>
      <c r="L328" s="44">
        <f t="shared" si="119"/>
        <v>0</v>
      </c>
      <c r="M328" s="45">
        <f t="shared" si="120"/>
        <v>0</v>
      </c>
      <c r="N328" s="46">
        <f>K328</f>
        <v>0</v>
      </c>
      <c r="O328" s="149">
        <f>SUM(L328:L337)/3</f>
        <v>173.5153632</v>
      </c>
      <c r="P328" s="156">
        <f t="shared" ref="P328:Q328" si="121">SUM(M328:M337)/3</f>
        <v>99.778817251293844</v>
      </c>
      <c r="Q328" s="157">
        <f t="shared" si="121"/>
        <v>1.3833333333333335</v>
      </c>
      <c r="V328" s="32">
        <v>420</v>
      </c>
      <c r="W328" s="2">
        <v>620</v>
      </c>
      <c r="X328" s="12">
        <f t="shared" si="115"/>
        <v>241.51811385853938</v>
      </c>
      <c r="Y328" s="12">
        <f t="shared" si="116"/>
        <v>356.5267395054629</v>
      </c>
      <c r="Z328" s="2">
        <v>30</v>
      </c>
      <c r="AA328" s="2">
        <v>50</v>
      </c>
    </row>
    <row r="329" spans="2:27" x14ac:dyDescent="0.25">
      <c r="B329" s="84">
        <v>43229</v>
      </c>
      <c r="C329" s="70">
        <v>1</v>
      </c>
      <c r="D329" s="70">
        <v>10.26</v>
      </c>
      <c r="E329" s="86">
        <v>0.19</v>
      </c>
      <c r="F329" s="70">
        <v>20</v>
      </c>
      <c r="G329" s="26">
        <f t="shared" si="109"/>
        <v>2272.02</v>
      </c>
      <c r="H329" s="26">
        <f t="shared" si="110"/>
        <v>32.717088000000004</v>
      </c>
      <c r="I329" s="68">
        <f t="shared" si="111"/>
        <v>18.81373663024727</v>
      </c>
      <c r="J329" s="69">
        <v>12</v>
      </c>
      <c r="K329" s="31">
        <f t="shared" si="112"/>
        <v>0.24</v>
      </c>
      <c r="L329" s="161">
        <f>SUM(H329:H333)</f>
        <v>287.22159360000001</v>
      </c>
      <c r="M329" s="163">
        <f>SUM(I329:I333)</f>
        <v>165.16480368027601</v>
      </c>
      <c r="N329" s="164">
        <f>SUM(K329:K333)</f>
        <v>2.3440000000000003</v>
      </c>
      <c r="O329" s="147"/>
      <c r="P329" s="151"/>
      <c r="Q329" s="154"/>
      <c r="V329" s="32">
        <v>420</v>
      </c>
      <c r="W329" s="2">
        <v>620</v>
      </c>
      <c r="X329" s="12">
        <f t="shared" si="115"/>
        <v>241.51811385853938</v>
      </c>
      <c r="Y329" s="12">
        <f t="shared" si="116"/>
        <v>356.5267395054629</v>
      </c>
      <c r="Z329" s="2">
        <v>30</v>
      </c>
      <c r="AA329" s="2">
        <v>50</v>
      </c>
    </row>
    <row r="330" spans="2:27" x14ac:dyDescent="0.25">
      <c r="B330" s="84">
        <v>43229</v>
      </c>
      <c r="C330" s="70">
        <v>2</v>
      </c>
      <c r="D330" s="70">
        <v>10.210000000000001</v>
      </c>
      <c r="E330" s="86">
        <v>0.19</v>
      </c>
      <c r="F330" s="70">
        <v>34</v>
      </c>
      <c r="G330" s="26">
        <f t="shared" si="109"/>
        <v>2272.02</v>
      </c>
      <c r="H330" s="26">
        <f t="shared" si="110"/>
        <v>55.61904959999999</v>
      </c>
      <c r="I330" s="68">
        <f t="shared" si="111"/>
        <v>31.983352271420348</v>
      </c>
      <c r="J330" s="69">
        <v>11</v>
      </c>
      <c r="K330" s="31">
        <f t="shared" si="112"/>
        <v>0.374</v>
      </c>
      <c r="L330" s="165"/>
      <c r="M330" s="165"/>
      <c r="N330" s="165"/>
      <c r="O330" s="147"/>
      <c r="P330" s="151"/>
      <c r="Q330" s="154"/>
      <c r="V330" s="32">
        <v>420</v>
      </c>
      <c r="W330" s="2">
        <v>620</v>
      </c>
      <c r="X330" s="12">
        <f t="shared" si="115"/>
        <v>241.51811385853938</v>
      </c>
      <c r="Y330" s="12">
        <f t="shared" si="116"/>
        <v>356.5267395054629</v>
      </c>
      <c r="Z330" s="2">
        <v>30</v>
      </c>
      <c r="AA330" s="2">
        <v>50</v>
      </c>
    </row>
    <row r="331" spans="2:27" x14ac:dyDescent="0.25">
      <c r="B331" s="84">
        <v>43229</v>
      </c>
      <c r="C331" s="70">
        <v>3</v>
      </c>
      <c r="D331" s="70">
        <v>10.11</v>
      </c>
      <c r="E331" s="86">
        <v>0.28000000000000003</v>
      </c>
      <c r="F331" s="70">
        <v>30</v>
      </c>
      <c r="G331" s="26">
        <f t="shared" si="109"/>
        <v>3348.2400000000002</v>
      </c>
      <c r="H331" s="26">
        <f t="shared" si="110"/>
        <v>72.321984</v>
      </c>
      <c r="I331" s="68">
        <f t="shared" si="111"/>
        <v>41.588259919493957</v>
      </c>
      <c r="J331" s="69">
        <v>17</v>
      </c>
      <c r="K331" s="31">
        <f t="shared" si="112"/>
        <v>0.51</v>
      </c>
      <c r="L331" s="165"/>
      <c r="M331" s="165"/>
      <c r="N331" s="165"/>
      <c r="O331" s="147"/>
      <c r="P331" s="151"/>
      <c r="Q331" s="154"/>
      <c r="V331" s="32">
        <v>420</v>
      </c>
      <c r="W331" s="2">
        <v>620</v>
      </c>
      <c r="X331" s="12">
        <f t="shared" si="115"/>
        <v>241.51811385853938</v>
      </c>
      <c r="Y331" s="12">
        <f t="shared" si="116"/>
        <v>356.5267395054629</v>
      </c>
      <c r="Z331" s="2">
        <v>30</v>
      </c>
      <c r="AA331" s="2">
        <v>50</v>
      </c>
    </row>
    <row r="332" spans="2:27" x14ac:dyDescent="0.25">
      <c r="B332" s="84">
        <v>43229</v>
      </c>
      <c r="C332" s="70">
        <v>1</v>
      </c>
      <c r="D332" s="70">
        <v>10.32</v>
      </c>
      <c r="E332" s="86">
        <v>0.27</v>
      </c>
      <c r="F332" s="70">
        <v>20</v>
      </c>
      <c r="G332" s="26">
        <f t="shared" si="109"/>
        <v>3228.6600000000003</v>
      </c>
      <c r="H332" s="26">
        <f t="shared" si="110"/>
        <v>46.492703999999996</v>
      </c>
      <c r="I332" s="68">
        <f t="shared" si="111"/>
        <v>26.735309948246115</v>
      </c>
      <c r="J332" s="69">
        <v>25</v>
      </c>
      <c r="K332" s="31">
        <f t="shared" si="112"/>
        <v>0.5</v>
      </c>
      <c r="L332" s="165"/>
      <c r="M332" s="165"/>
      <c r="N332" s="165"/>
      <c r="O332" s="147"/>
      <c r="P332" s="151"/>
      <c r="Q332" s="154"/>
      <c r="V332" s="32">
        <v>420</v>
      </c>
      <c r="W332" s="2">
        <v>620</v>
      </c>
      <c r="X332" s="12">
        <f t="shared" si="115"/>
        <v>241.51811385853938</v>
      </c>
      <c r="Y332" s="12">
        <f t="shared" si="116"/>
        <v>356.5267395054629</v>
      </c>
      <c r="Z332" s="2">
        <v>30</v>
      </c>
      <c r="AA332" s="2">
        <v>50</v>
      </c>
    </row>
    <row r="333" spans="2:27" x14ac:dyDescent="0.25">
      <c r="B333" s="84">
        <v>43229</v>
      </c>
      <c r="C333" s="70">
        <v>2</v>
      </c>
      <c r="D333" s="70">
        <v>10.5</v>
      </c>
      <c r="E333" s="86">
        <v>0.31</v>
      </c>
      <c r="F333" s="70">
        <v>30</v>
      </c>
      <c r="G333" s="26">
        <f t="shared" si="109"/>
        <v>3706.98</v>
      </c>
      <c r="H333" s="26">
        <f t="shared" si="110"/>
        <v>80.070767999999987</v>
      </c>
      <c r="I333" s="68">
        <f t="shared" si="111"/>
        <v>46.044144910868305</v>
      </c>
      <c r="J333" s="69">
        <v>24</v>
      </c>
      <c r="K333" s="31">
        <f t="shared" si="112"/>
        <v>0.72</v>
      </c>
      <c r="L333" s="167"/>
      <c r="M333" s="167"/>
      <c r="N333" s="167"/>
      <c r="O333" s="147"/>
      <c r="P333" s="151"/>
      <c r="Q333" s="154"/>
      <c r="V333" s="32">
        <v>420</v>
      </c>
      <c r="W333" s="2">
        <v>620</v>
      </c>
      <c r="X333" s="12">
        <f t="shared" si="115"/>
        <v>241.51811385853938</v>
      </c>
      <c r="Y333" s="12">
        <f t="shared" si="116"/>
        <v>356.5267395054629</v>
      </c>
      <c r="Z333" s="2">
        <v>30</v>
      </c>
      <c r="AA333" s="2">
        <v>50</v>
      </c>
    </row>
    <row r="334" spans="2:27" x14ac:dyDescent="0.25">
      <c r="B334" s="84">
        <v>43230</v>
      </c>
      <c r="C334" s="70">
        <v>1</v>
      </c>
      <c r="D334" s="70">
        <v>9.6999999999999993</v>
      </c>
      <c r="E334" s="86">
        <v>0.21</v>
      </c>
      <c r="F334" s="70">
        <v>20</v>
      </c>
      <c r="G334" s="26">
        <f t="shared" si="109"/>
        <v>2511.1799999999998</v>
      </c>
      <c r="H334" s="26">
        <f t="shared" si="110"/>
        <v>36.160992</v>
      </c>
      <c r="I334" s="68">
        <f t="shared" si="111"/>
        <v>20.794129959746979</v>
      </c>
      <c r="J334" s="69">
        <v>10</v>
      </c>
      <c r="K334" s="31">
        <f t="shared" si="112"/>
        <v>0.2</v>
      </c>
      <c r="L334" s="161">
        <f>SUM(H334:H337)</f>
        <v>233.32449600000001</v>
      </c>
      <c r="M334" s="163">
        <f>SUM(I334:I337)</f>
        <v>134.17164807360552</v>
      </c>
      <c r="N334" s="164">
        <f>SUM(K334:K337)</f>
        <v>1.806</v>
      </c>
      <c r="O334" s="147"/>
      <c r="P334" s="151"/>
      <c r="Q334" s="154"/>
      <c r="V334" s="32">
        <v>420</v>
      </c>
      <c r="W334" s="2">
        <v>620</v>
      </c>
      <c r="X334" s="12">
        <f t="shared" si="115"/>
        <v>241.51811385853938</v>
      </c>
      <c r="Y334" s="12">
        <f t="shared" si="116"/>
        <v>356.5267395054629</v>
      </c>
      <c r="Z334" s="2">
        <v>30</v>
      </c>
      <c r="AA334" s="2">
        <v>50</v>
      </c>
    </row>
    <row r="335" spans="2:27" x14ac:dyDescent="0.25">
      <c r="B335" s="84">
        <v>43230</v>
      </c>
      <c r="C335" s="70">
        <v>3</v>
      </c>
      <c r="D335" s="70">
        <v>9.48</v>
      </c>
      <c r="E335" s="86">
        <v>0.25</v>
      </c>
      <c r="F335" s="70">
        <v>30</v>
      </c>
      <c r="G335" s="26">
        <f t="shared" si="109"/>
        <v>2989.5</v>
      </c>
      <c r="H335" s="26">
        <f t="shared" si="110"/>
        <v>64.5732</v>
      </c>
      <c r="I335" s="68">
        <f t="shared" si="111"/>
        <v>37.13237492811961</v>
      </c>
      <c r="J335" s="69">
        <v>12</v>
      </c>
      <c r="K335" s="31">
        <f t="shared" si="112"/>
        <v>0.36</v>
      </c>
      <c r="L335" s="165"/>
      <c r="M335" s="165"/>
      <c r="N335" s="165"/>
      <c r="O335" s="147"/>
      <c r="P335" s="151"/>
      <c r="Q335" s="154"/>
      <c r="V335" s="32">
        <v>420</v>
      </c>
      <c r="W335" s="2">
        <v>620</v>
      </c>
      <c r="X335" s="12">
        <f t="shared" si="115"/>
        <v>241.51811385853938</v>
      </c>
      <c r="Y335" s="12">
        <f t="shared" si="116"/>
        <v>356.5267395054629</v>
      </c>
      <c r="Z335" s="2">
        <v>30</v>
      </c>
      <c r="AA335" s="2">
        <v>50</v>
      </c>
    </row>
    <row r="336" spans="2:27" x14ac:dyDescent="0.25">
      <c r="B336" s="84">
        <v>43230</v>
      </c>
      <c r="C336" s="70">
        <v>2</v>
      </c>
      <c r="D336" s="70">
        <v>10.11</v>
      </c>
      <c r="E336" s="86">
        <v>0.31</v>
      </c>
      <c r="F336" s="70">
        <v>34</v>
      </c>
      <c r="G336" s="26">
        <f t="shared" si="109"/>
        <v>3706.98</v>
      </c>
      <c r="H336" s="26">
        <f t="shared" si="110"/>
        <v>90.746870400000006</v>
      </c>
      <c r="I336" s="68">
        <f t="shared" si="111"/>
        <v>52.183364232317423</v>
      </c>
      <c r="J336" s="69">
        <v>25</v>
      </c>
      <c r="K336" s="31">
        <f t="shared" si="112"/>
        <v>0.85</v>
      </c>
      <c r="L336" s="165"/>
      <c r="M336" s="165"/>
      <c r="N336" s="165"/>
      <c r="O336" s="147"/>
      <c r="P336" s="151"/>
      <c r="Q336" s="154"/>
      <c r="V336" s="32">
        <v>420</v>
      </c>
      <c r="W336" s="2">
        <v>620</v>
      </c>
      <c r="X336" s="12">
        <f t="shared" si="115"/>
        <v>241.51811385853938</v>
      </c>
      <c r="Y336" s="12">
        <f t="shared" si="116"/>
        <v>356.5267395054629</v>
      </c>
      <c r="Z336" s="2">
        <v>30</v>
      </c>
      <c r="AA336" s="2">
        <v>50</v>
      </c>
    </row>
    <row r="337" spans="2:27" x14ac:dyDescent="0.25">
      <c r="B337" s="84">
        <v>43230</v>
      </c>
      <c r="C337" s="70">
        <v>1</v>
      </c>
      <c r="D337" s="70">
        <v>10.3</v>
      </c>
      <c r="E337" s="86">
        <v>0.27</v>
      </c>
      <c r="F337" s="70">
        <v>18</v>
      </c>
      <c r="G337" s="26">
        <f t="shared" si="109"/>
        <v>3228.6600000000003</v>
      </c>
      <c r="H337" s="26">
        <f t="shared" si="110"/>
        <v>41.843433600000004</v>
      </c>
      <c r="I337" s="68">
        <f t="shared" si="111"/>
        <v>24.061778953421509</v>
      </c>
      <c r="J337" s="69">
        <v>22</v>
      </c>
      <c r="K337" s="31">
        <f t="shared" si="112"/>
        <v>0.39600000000000002</v>
      </c>
      <c r="L337" s="162"/>
      <c r="M337" s="162"/>
      <c r="N337" s="162"/>
      <c r="O337" s="148"/>
      <c r="P337" s="152"/>
      <c r="Q337" s="155"/>
      <c r="V337" s="32">
        <v>420</v>
      </c>
      <c r="W337" s="2">
        <v>620</v>
      </c>
      <c r="X337" s="12">
        <f t="shared" si="115"/>
        <v>241.51811385853938</v>
      </c>
      <c r="Y337" s="12">
        <f t="shared" si="116"/>
        <v>356.5267395054629</v>
      </c>
      <c r="Z337" s="2">
        <v>30</v>
      </c>
      <c r="AA337" s="2">
        <v>50</v>
      </c>
    </row>
    <row r="338" spans="2:27" x14ac:dyDescent="0.25">
      <c r="B338" s="84">
        <v>43231</v>
      </c>
      <c r="C338" s="70">
        <v>2</v>
      </c>
      <c r="D338" s="70">
        <v>9.8800000000000008</v>
      </c>
      <c r="E338" s="86">
        <v>0.27</v>
      </c>
      <c r="F338" s="70">
        <v>31</v>
      </c>
      <c r="G338" s="26">
        <f t="shared" si="109"/>
        <v>3228.6600000000003</v>
      </c>
      <c r="H338" s="26">
        <f t="shared" si="110"/>
        <v>72.063691200000008</v>
      </c>
      <c r="I338" s="68">
        <f t="shared" si="111"/>
        <v>41.439730419781483</v>
      </c>
      <c r="J338" s="69">
        <v>21</v>
      </c>
      <c r="K338" s="31">
        <f t="shared" si="112"/>
        <v>0.65100000000000002</v>
      </c>
      <c r="L338" s="161">
        <f>SUM(H338:H342)</f>
        <v>289.02964320000001</v>
      </c>
      <c r="M338" s="163">
        <f>SUM(I338:I342)</f>
        <v>166.20451017826338</v>
      </c>
      <c r="N338" s="164">
        <f>SUM(K338:K342)</f>
        <v>2.5859999999999999</v>
      </c>
      <c r="O338" s="149">
        <f>SUM(L338:L347)/3</f>
        <v>205.85936159999997</v>
      </c>
      <c r="P338" s="156">
        <f t="shared" ref="P338:Q338" si="122">SUM(M338:M347)/3</f>
        <v>118.37801127084531</v>
      </c>
      <c r="Q338" s="157">
        <f t="shared" si="122"/>
        <v>1.8006666666666666</v>
      </c>
      <c r="V338" s="32">
        <v>420</v>
      </c>
      <c r="W338" s="2">
        <v>620</v>
      </c>
      <c r="X338" s="12">
        <f t="shared" si="115"/>
        <v>241.51811385853938</v>
      </c>
      <c r="Y338" s="12">
        <f t="shared" si="116"/>
        <v>356.5267395054629</v>
      </c>
      <c r="Z338" s="2">
        <v>30</v>
      </c>
      <c r="AA338" s="2">
        <v>50</v>
      </c>
    </row>
    <row r="339" spans="2:27" x14ac:dyDescent="0.25">
      <c r="B339" s="84">
        <v>43231</v>
      </c>
      <c r="C339" s="70">
        <v>3</v>
      </c>
      <c r="D339" s="70">
        <v>10.34</v>
      </c>
      <c r="E339" s="86">
        <v>0.18</v>
      </c>
      <c r="F339" s="70">
        <v>23</v>
      </c>
      <c r="G339" s="26">
        <f t="shared" si="109"/>
        <v>2152.44</v>
      </c>
      <c r="H339" s="26">
        <f t="shared" si="110"/>
        <v>35.644406400000001</v>
      </c>
      <c r="I339" s="68">
        <f t="shared" si="111"/>
        <v>20.497070960322024</v>
      </c>
      <c r="J339" s="69">
        <v>13</v>
      </c>
      <c r="K339" s="31">
        <f t="shared" si="112"/>
        <v>0.29899999999999999</v>
      </c>
      <c r="L339" s="165"/>
      <c r="M339" s="165"/>
      <c r="N339" s="165"/>
      <c r="O339" s="147"/>
      <c r="P339" s="151"/>
      <c r="Q339" s="154"/>
      <c r="V339" s="32">
        <v>420</v>
      </c>
      <c r="W339" s="2">
        <v>620</v>
      </c>
      <c r="X339" s="12">
        <f t="shared" si="115"/>
        <v>241.51811385853938</v>
      </c>
      <c r="Y339" s="12">
        <f t="shared" si="116"/>
        <v>356.5267395054629</v>
      </c>
      <c r="Z339" s="2">
        <v>30</v>
      </c>
      <c r="AA339" s="2">
        <v>50</v>
      </c>
    </row>
    <row r="340" spans="2:27" x14ac:dyDescent="0.25">
      <c r="B340" s="84">
        <v>43231</v>
      </c>
      <c r="C340" s="70">
        <v>1</v>
      </c>
      <c r="D340" s="70">
        <v>10.01</v>
      </c>
      <c r="E340" s="86">
        <v>0.18</v>
      </c>
      <c r="F340" s="70">
        <v>20</v>
      </c>
      <c r="G340" s="26">
        <f t="shared" si="109"/>
        <v>2152.44</v>
      </c>
      <c r="H340" s="26">
        <f t="shared" si="110"/>
        <v>30.995135999999999</v>
      </c>
      <c r="I340" s="68">
        <f t="shared" si="111"/>
        <v>17.82353996549741</v>
      </c>
      <c r="J340" s="69">
        <v>12</v>
      </c>
      <c r="K340" s="31">
        <f t="shared" si="112"/>
        <v>0.24</v>
      </c>
      <c r="L340" s="165"/>
      <c r="M340" s="165"/>
      <c r="N340" s="165"/>
      <c r="O340" s="147"/>
      <c r="P340" s="151"/>
      <c r="Q340" s="154"/>
      <c r="V340" s="32">
        <v>420</v>
      </c>
      <c r="W340" s="2">
        <v>620</v>
      </c>
      <c r="X340" s="12">
        <f t="shared" si="115"/>
        <v>241.51811385853938</v>
      </c>
      <c r="Y340" s="12">
        <f t="shared" si="116"/>
        <v>356.5267395054629</v>
      </c>
      <c r="Z340" s="2">
        <v>30</v>
      </c>
      <c r="AA340" s="2">
        <v>50</v>
      </c>
    </row>
    <row r="341" spans="2:27" x14ac:dyDescent="0.25">
      <c r="B341" s="84">
        <v>43231</v>
      </c>
      <c r="C341" s="70">
        <v>2</v>
      </c>
      <c r="D341" s="70">
        <v>9.9499999999999993</v>
      </c>
      <c r="E341" s="86">
        <v>0.24</v>
      </c>
      <c r="F341" s="70">
        <v>34</v>
      </c>
      <c r="G341" s="26">
        <f t="shared" si="109"/>
        <v>2869.92</v>
      </c>
      <c r="H341" s="26">
        <f t="shared" si="110"/>
        <v>70.255641600000004</v>
      </c>
      <c r="I341" s="68">
        <f t="shared" si="111"/>
        <v>40.400023921794137</v>
      </c>
      <c r="J341" s="69">
        <v>19</v>
      </c>
      <c r="K341" s="31">
        <f t="shared" si="112"/>
        <v>0.64600000000000002</v>
      </c>
      <c r="L341" s="165"/>
      <c r="M341" s="165"/>
      <c r="N341" s="165"/>
      <c r="O341" s="147"/>
      <c r="P341" s="151"/>
      <c r="Q341" s="154"/>
      <c r="V341" s="32">
        <v>420</v>
      </c>
      <c r="W341" s="2">
        <v>620</v>
      </c>
      <c r="X341" s="12">
        <f t="shared" si="115"/>
        <v>241.51811385853938</v>
      </c>
      <c r="Y341" s="12">
        <f t="shared" si="116"/>
        <v>356.5267395054629</v>
      </c>
      <c r="Z341" s="2">
        <v>30</v>
      </c>
      <c r="AA341" s="2">
        <v>50</v>
      </c>
    </row>
    <row r="342" spans="2:27" x14ac:dyDescent="0.25">
      <c r="B342" s="84">
        <v>43231</v>
      </c>
      <c r="C342" s="70">
        <v>3</v>
      </c>
      <c r="D342" s="70">
        <v>10.28</v>
      </c>
      <c r="E342" s="86">
        <v>0.31</v>
      </c>
      <c r="F342" s="70">
        <v>30</v>
      </c>
      <c r="G342" s="26">
        <f t="shared" si="109"/>
        <v>3706.98</v>
      </c>
      <c r="H342" s="26">
        <f t="shared" si="110"/>
        <v>80.070767999999987</v>
      </c>
      <c r="I342" s="68">
        <f t="shared" si="111"/>
        <v>46.044144910868305</v>
      </c>
      <c r="J342" s="69">
        <v>25</v>
      </c>
      <c r="K342" s="31">
        <f t="shared" si="112"/>
        <v>0.75</v>
      </c>
      <c r="L342" s="167"/>
      <c r="M342" s="167"/>
      <c r="N342" s="167"/>
      <c r="O342" s="147"/>
      <c r="P342" s="151"/>
      <c r="Q342" s="154"/>
      <c r="V342" s="32">
        <v>420</v>
      </c>
      <c r="W342" s="2">
        <v>620</v>
      </c>
      <c r="X342" s="12">
        <f t="shared" si="115"/>
        <v>241.51811385853938</v>
      </c>
      <c r="Y342" s="12">
        <f t="shared" si="116"/>
        <v>356.5267395054629</v>
      </c>
      <c r="Z342" s="2">
        <v>30</v>
      </c>
      <c r="AA342" s="2">
        <v>50</v>
      </c>
    </row>
    <row r="343" spans="2:27" x14ac:dyDescent="0.25">
      <c r="B343" s="84">
        <v>43232</v>
      </c>
      <c r="C343" s="70">
        <v>1</v>
      </c>
      <c r="D343" s="70">
        <v>9.89</v>
      </c>
      <c r="E343" s="86">
        <v>0.23</v>
      </c>
      <c r="F343" s="70">
        <v>20</v>
      </c>
      <c r="G343" s="26">
        <f t="shared" si="109"/>
        <v>2750.34</v>
      </c>
      <c r="H343" s="26">
        <f t="shared" si="110"/>
        <v>39.604896000000004</v>
      </c>
      <c r="I343" s="68">
        <f t="shared" si="111"/>
        <v>22.774523289246694</v>
      </c>
      <c r="J343" s="69">
        <v>19</v>
      </c>
      <c r="K343" s="31">
        <f t="shared" si="112"/>
        <v>0.38</v>
      </c>
      <c r="L343" s="161">
        <f>SUM(H343:H345)</f>
        <v>195.09716159999999</v>
      </c>
      <c r="M343" s="163">
        <f>SUM(I343:I345)</f>
        <v>112.18928211615869</v>
      </c>
      <c r="N343" s="164">
        <f>SUM(K343:K345)</f>
        <v>1.6859999999999999</v>
      </c>
      <c r="O343" s="147"/>
      <c r="P343" s="151"/>
      <c r="Q343" s="154"/>
      <c r="V343" s="32">
        <v>420</v>
      </c>
      <c r="W343" s="2">
        <v>620</v>
      </c>
      <c r="X343" s="12">
        <f t="shared" si="115"/>
        <v>241.51811385853938</v>
      </c>
      <c r="Y343" s="12">
        <f t="shared" si="116"/>
        <v>356.5267395054629</v>
      </c>
      <c r="Z343" s="2">
        <v>30</v>
      </c>
      <c r="AA343" s="2">
        <v>50</v>
      </c>
    </row>
    <row r="344" spans="2:27" x14ac:dyDescent="0.25">
      <c r="B344" s="84">
        <v>43232</v>
      </c>
      <c r="C344" s="70">
        <v>2</v>
      </c>
      <c r="D344" s="70">
        <v>9.75</v>
      </c>
      <c r="E344" s="86">
        <v>0.21</v>
      </c>
      <c r="F344" s="70">
        <v>34</v>
      </c>
      <c r="G344" s="26">
        <f t="shared" si="109"/>
        <v>2511.1799999999998</v>
      </c>
      <c r="H344" s="26">
        <f t="shared" si="110"/>
        <v>61.473686399999991</v>
      </c>
      <c r="I344" s="68">
        <f t="shared" si="111"/>
        <v>35.350020931569858</v>
      </c>
      <c r="J344" s="69">
        <v>17</v>
      </c>
      <c r="K344" s="31">
        <f t="shared" si="112"/>
        <v>0.57799999999999996</v>
      </c>
      <c r="L344" s="165"/>
      <c r="M344" s="165"/>
      <c r="N344" s="165"/>
      <c r="O344" s="147"/>
      <c r="P344" s="151"/>
      <c r="Q344" s="154"/>
      <c r="V344" s="32">
        <v>420</v>
      </c>
      <c r="W344" s="2">
        <v>620</v>
      </c>
      <c r="X344" s="12">
        <f t="shared" si="115"/>
        <v>241.51811385853938</v>
      </c>
      <c r="Y344" s="12">
        <f t="shared" si="116"/>
        <v>356.5267395054629</v>
      </c>
      <c r="Z344" s="2">
        <v>30</v>
      </c>
      <c r="AA344" s="2">
        <v>50</v>
      </c>
    </row>
    <row r="345" spans="2:27" x14ac:dyDescent="0.25">
      <c r="B345" s="84">
        <v>43232</v>
      </c>
      <c r="C345" s="70">
        <v>3</v>
      </c>
      <c r="D345" s="70">
        <v>10.09</v>
      </c>
      <c r="E345" s="86">
        <v>0.39</v>
      </c>
      <c r="F345" s="70">
        <v>28</v>
      </c>
      <c r="G345" s="26">
        <f t="shared" si="109"/>
        <v>4663.62</v>
      </c>
      <c r="H345" s="26">
        <f t="shared" si="110"/>
        <v>94.018579199999991</v>
      </c>
      <c r="I345" s="68">
        <f t="shared" si="111"/>
        <v>54.064737895342141</v>
      </c>
      <c r="J345" s="69">
        <v>26</v>
      </c>
      <c r="K345" s="31">
        <f t="shared" si="112"/>
        <v>0.72799999999999998</v>
      </c>
      <c r="L345" s="165"/>
      <c r="M345" s="165"/>
      <c r="N345" s="165"/>
      <c r="O345" s="147"/>
      <c r="P345" s="151"/>
      <c r="Q345" s="154"/>
      <c r="V345" s="32">
        <v>420</v>
      </c>
      <c r="W345" s="2">
        <v>620</v>
      </c>
      <c r="X345" s="12">
        <f t="shared" si="115"/>
        <v>241.51811385853938</v>
      </c>
      <c r="Y345" s="12">
        <f t="shared" si="116"/>
        <v>356.5267395054629</v>
      </c>
      <c r="Z345" s="2">
        <v>30</v>
      </c>
      <c r="AA345" s="2">
        <v>50</v>
      </c>
    </row>
    <row r="346" spans="2:27" x14ac:dyDescent="0.25">
      <c r="B346" s="84">
        <v>43233</v>
      </c>
      <c r="C346" s="70">
        <v>3</v>
      </c>
      <c r="D346" s="70">
        <v>9.68</v>
      </c>
      <c r="E346" s="86">
        <v>0.28999999999999998</v>
      </c>
      <c r="F346" s="70">
        <v>28</v>
      </c>
      <c r="G346" s="26">
        <f t="shared" si="109"/>
        <v>3467.8199999999997</v>
      </c>
      <c r="H346" s="26">
        <f t="shared" si="110"/>
        <v>69.911251199999995</v>
      </c>
      <c r="I346" s="68">
        <f t="shared" si="111"/>
        <v>40.201984588844155</v>
      </c>
      <c r="J346" s="69">
        <v>23</v>
      </c>
      <c r="K346" s="31">
        <f t="shared" si="112"/>
        <v>0.64400000000000002</v>
      </c>
      <c r="L346" s="161">
        <f>SUM(H346:H347)</f>
        <v>133.45128</v>
      </c>
      <c r="M346" s="163">
        <f>SUM(I346:I347)</f>
        <v>76.740241518113848</v>
      </c>
      <c r="N346" s="164">
        <f>SUM(K346:K347)</f>
        <v>1.1299999999999999</v>
      </c>
      <c r="O346" s="147"/>
      <c r="P346" s="151"/>
      <c r="Q346" s="154"/>
      <c r="V346" s="32">
        <v>420</v>
      </c>
      <c r="W346" s="2">
        <v>620</v>
      </c>
      <c r="X346" s="12">
        <f t="shared" si="115"/>
        <v>241.51811385853938</v>
      </c>
      <c r="Y346" s="12">
        <f t="shared" si="116"/>
        <v>356.5267395054629</v>
      </c>
      <c r="Z346" s="2">
        <v>30</v>
      </c>
      <c r="AA346" s="2">
        <v>50</v>
      </c>
    </row>
    <row r="347" spans="2:27" x14ac:dyDescent="0.25">
      <c r="B347" s="84">
        <v>43233</v>
      </c>
      <c r="C347" s="70">
        <v>2</v>
      </c>
      <c r="D347" s="70">
        <v>9.6999999999999993</v>
      </c>
      <c r="E347" s="86">
        <v>0.41</v>
      </c>
      <c r="F347" s="70">
        <v>18</v>
      </c>
      <c r="G347" s="26">
        <f t="shared" si="109"/>
        <v>4902.78</v>
      </c>
      <c r="H347" s="26">
        <f t="shared" si="110"/>
        <v>63.540028799999995</v>
      </c>
      <c r="I347" s="68">
        <f t="shared" si="111"/>
        <v>36.538256929269693</v>
      </c>
      <c r="J347" s="69">
        <v>27</v>
      </c>
      <c r="K347" s="31">
        <f t="shared" si="112"/>
        <v>0.48599999999999999</v>
      </c>
      <c r="L347" s="162"/>
      <c r="M347" s="162"/>
      <c r="N347" s="162"/>
      <c r="O347" s="148"/>
      <c r="P347" s="152"/>
      <c r="Q347" s="155"/>
      <c r="V347" s="32">
        <v>420</v>
      </c>
      <c r="W347" s="2">
        <v>620</v>
      </c>
      <c r="X347" s="12">
        <f t="shared" si="115"/>
        <v>241.51811385853938</v>
      </c>
      <c r="Y347" s="12">
        <f t="shared" si="116"/>
        <v>356.5267395054629</v>
      </c>
      <c r="Z347" s="2">
        <v>30</v>
      </c>
      <c r="AA347" s="2">
        <v>50</v>
      </c>
    </row>
    <row r="348" spans="2:27" x14ac:dyDescent="0.25">
      <c r="B348" s="84">
        <v>43234</v>
      </c>
      <c r="C348" s="70">
        <v>3</v>
      </c>
      <c r="D348" s="70">
        <v>10.34</v>
      </c>
      <c r="E348" s="86">
        <v>0.21</v>
      </c>
      <c r="F348" s="70">
        <v>30</v>
      </c>
      <c r="G348" s="26">
        <f t="shared" si="109"/>
        <v>2511.1799999999998</v>
      </c>
      <c r="H348" s="26">
        <f t="shared" si="110"/>
        <v>54.24148799999999</v>
      </c>
      <c r="I348" s="68">
        <f t="shared" si="111"/>
        <v>31.191194939620463</v>
      </c>
      <c r="J348" s="69">
        <v>10</v>
      </c>
      <c r="K348" s="31">
        <f t="shared" si="112"/>
        <v>0.3</v>
      </c>
      <c r="L348" s="161">
        <f>SUM(H348:H351)</f>
        <v>273.87646560000002</v>
      </c>
      <c r="M348" s="163">
        <f>SUM(I348:I351)</f>
        <v>157.49077952846463</v>
      </c>
      <c r="N348" s="164">
        <f>SUM(K348:K351)</f>
        <v>2.1230000000000002</v>
      </c>
      <c r="O348" s="149">
        <f>SUM(L348:L360)/3</f>
        <v>271.4083344</v>
      </c>
      <c r="P348" s="156">
        <f t="shared" ref="P348:Q348" si="123">SUM(M348:M360)/3</f>
        <v>156.07149764232318</v>
      </c>
      <c r="Q348" s="157">
        <f t="shared" si="123"/>
        <v>2.331666666666667</v>
      </c>
      <c r="V348" s="32">
        <v>420</v>
      </c>
      <c r="W348" s="2">
        <v>620</v>
      </c>
      <c r="X348" s="12">
        <f t="shared" si="115"/>
        <v>241.51811385853938</v>
      </c>
      <c r="Y348" s="12">
        <f t="shared" si="116"/>
        <v>356.5267395054629</v>
      </c>
      <c r="Z348" s="2">
        <v>30</v>
      </c>
      <c r="AA348" s="2">
        <v>50</v>
      </c>
    </row>
    <row r="349" spans="2:27" x14ac:dyDescent="0.25">
      <c r="B349" s="84">
        <v>43234</v>
      </c>
      <c r="C349" s="70">
        <v>1</v>
      </c>
      <c r="D349" s="70">
        <v>9.4700000000000006</v>
      </c>
      <c r="E349" s="86">
        <v>0.22</v>
      </c>
      <c r="F349" s="70">
        <v>20</v>
      </c>
      <c r="G349" s="26">
        <f t="shared" si="109"/>
        <v>2630.76</v>
      </c>
      <c r="H349" s="26">
        <f t="shared" si="110"/>
        <v>37.882944000000002</v>
      </c>
      <c r="I349" s="68">
        <f t="shared" si="111"/>
        <v>21.784326624496838</v>
      </c>
      <c r="J349" s="69">
        <v>14</v>
      </c>
      <c r="K349" s="31">
        <f t="shared" si="112"/>
        <v>0.28000000000000003</v>
      </c>
      <c r="L349" s="165"/>
      <c r="M349" s="165"/>
      <c r="N349" s="165"/>
      <c r="O349" s="147"/>
      <c r="P349" s="151"/>
      <c r="Q349" s="154"/>
      <c r="V349" s="32">
        <v>420</v>
      </c>
      <c r="W349" s="2">
        <v>620</v>
      </c>
      <c r="X349" s="12">
        <f t="shared" si="115"/>
        <v>241.51811385853938</v>
      </c>
      <c r="Y349" s="12">
        <f t="shared" si="116"/>
        <v>356.5267395054629</v>
      </c>
      <c r="Z349" s="2">
        <v>30</v>
      </c>
      <c r="AA349" s="2">
        <v>50</v>
      </c>
    </row>
    <row r="350" spans="2:27" x14ac:dyDescent="0.25">
      <c r="B350" s="84">
        <v>43234</v>
      </c>
      <c r="C350" s="70">
        <v>2</v>
      </c>
      <c r="D350" s="70">
        <v>9.94</v>
      </c>
      <c r="E350" s="86">
        <v>0.44</v>
      </c>
      <c r="F350" s="70">
        <v>32</v>
      </c>
      <c r="G350" s="26">
        <f t="shared" si="109"/>
        <v>5261.52</v>
      </c>
      <c r="H350" s="26">
        <f t="shared" si="110"/>
        <v>121.22542080000001</v>
      </c>
      <c r="I350" s="68">
        <f t="shared" si="111"/>
        <v>69.709845198389885</v>
      </c>
      <c r="J350" s="69">
        <v>31</v>
      </c>
      <c r="K350" s="31">
        <f t="shared" si="112"/>
        <v>0.99199999999999999</v>
      </c>
      <c r="L350" s="165"/>
      <c r="M350" s="165"/>
      <c r="N350" s="165"/>
      <c r="O350" s="147"/>
      <c r="P350" s="151"/>
      <c r="Q350" s="154"/>
      <c r="V350" s="32">
        <v>420</v>
      </c>
      <c r="W350" s="2">
        <v>620</v>
      </c>
      <c r="X350" s="12">
        <f t="shared" si="115"/>
        <v>241.51811385853938</v>
      </c>
      <c r="Y350" s="12">
        <f t="shared" si="116"/>
        <v>356.5267395054629</v>
      </c>
      <c r="Z350" s="2">
        <v>30</v>
      </c>
      <c r="AA350" s="2">
        <v>50</v>
      </c>
    </row>
    <row r="351" spans="2:27" x14ac:dyDescent="0.25">
      <c r="B351" s="84">
        <v>43234</v>
      </c>
      <c r="C351" s="70">
        <v>3</v>
      </c>
      <c r="D351" s="70">
        <v>10.29</v>
      </c>
      <c r="E351" s="86">
        <v>0.37</v>
      </c>
      <c r="F351" s="70">
        <v>19</v>
      </c>
      <c r="G351" s="26">
        <f t="shared" si="109"/>
        <v>4424.46</v>
      </c>
      <c r="H351" s="26">
        <f t="shared" si="110"/>
        <v>60.526612799999995</v>
      </c>
      <c r="I351" s="68">
        <f t="shared" si="111"/>
        <v>34.805412765957442</v>
      </c>
      <c r="J351" s="69">
        <v>29</v>
      </c>
      <c r="K351" s="31">
        <f t="shared" si="112"/>
        <v>0.55100000000000005</v>
      </c>
      <c r="L351" s="162"/>
      <c r="M351" s="162"/>
      <c r="N351" s="162"/>
      <c r="O351" s="147"/>
      <c r="P351" s="151"/>
      <c r="Q351" s="154"/>
      <c r="V351" s="32">
        <v>420</v>
      </c>
      <c r="W351" s="2">
        <v>620</v>
      </c>
      <c r="X351" s="12">
        <f t="shared" si="115"/>
        <v>241.51811385853938</v>
      </c>
      <c r="Y351" s="12">
        <f t="shared" si="116"/>
        <v>356.5267395054629</v>
      </c>
      <c r="Z351" s="2">
        <v>30</v>
      </c>
      <c r="AA351" s="2">
        <v>50</v>
      </c>
    </row>
    <row r="352" spans="2:27" x14ac:dyDescent="0.25">
      <c r="B352" s="84">
        <v>43235</v>
      </c>
      <c r="C352" s="70">
        <v>2</v>
      </c>
      <c r="D352" s="70">
        <v>10.29</v>
      </c>
      <c r="E352" s="86">
        <v>0.28999999999999998</v>
      </c>
      <c r="F352" s="70">
        <v>26</v>
      </c>
      <c r="G352" s="26">
        <f t="shared" si="109"/>
        <v>3467.8199999999997</v>
      </c>
      <c r="H352" s="26">
        <f t="shared" si="110"/>
        <v>64.917590399999995</v>
      </c>
      <c r="I352" s="68">
        <f t="shared" si="111"/>
        <v>37.330414261069578</v>
      </c>
      <c r="J352" s="69">
        <v>24</v>
      </c>
      <c r="K352" s="31">
        <f t="shared" si="112"/>
        <v>0.624</v>
      </c>
      <c r="L352" s="161">
        <f>SUM(H352:H355)</f>
        <v>282.22793279999996</v>
      </c>
      <c r="M352" s="163">
        <f>SUM(I352:I355)</f>
        <v>162.29323335250143</v>
      </c>
      <c r="N352" s="164">
        <f>SUM(K352:K355)</f>
        <v>2.6660000000000004</v>
      </c>
      <c r="O352" s="147"/>
      <c r="P352" s="151"/>
      <c r="Q352" s="154"/>
      <c r="V352" s="32">
        <v>420</v>
      </c>
      <c r="W352" s="2">
        <v>620</v>
      </c>
      <c r="X352" s="12">
        <f t="shared" si="115"/>
        <v>241.51811385853938</v>
      </c>
      <c r="Y352" s="12">
        <f t="shared" si="116"/>
        <v>356.5267395054629</v>
      </c>
      <c r="Z352" s="2">
        <v>30</v>
      </c>
      <c r="AA352" s="2">
        <v>50</v>
      </c>
    </row>
    <row r="353" spans="2:27" x14ac:dyDescent="0.25">
      <c r="B353" s="84">
        <v>43235</v>
      </c>
      <c r="C353" s="70">
        <v>3</v>
      </c>
      <c r="D353" s="70">
        <v>10.199999999999999</v>
      </c>
      <c r="E353" s="86">
        <v>0.31</v>
      </c>
      <c r="F353" s="70">
        <v>30</v>
      </c>
      <c r="G353" s="26">
        <f t="shared" si="109"/>
        <v>3706.98</v>
      </c>
      <c r="H353" s="26">
        <f t="shared" si="110"/>
        <v>80.070767999999987</v>
      </c>
      <c r="I353" s="68">
        <f t="shared" si="111"/>
        <v>46.044144910868305</v>
      </c>
      <c r="J353" s="69">
        <v>27</v>
      </c>
      <c r="K353" s="31">
        <f t="shared" si="112"/>
        <v>0.81</v>
      </c>
      <c r="L353" s="165"/>
      <c r="M353" s="165"/>
      <c r="N353" s="165"/>
      <c r="O353" s="147"/>
      <c r="P353" s="151"/>
      <c r="Q353" s="154"/>
      <c r="V353" s="32">
        <v>420</v>
      </c>
      <c r="W353" s="2">
        <v>620</v>
      </c>
      <c r="X353" s="12">
        <f t="shared" si="115"/>
        <v>241.51811385853938</v>
      </c>
      <c r="Y353" s="12">
        <f t="shared" si="116"/>
        <v>356.5267395054629</v>
      </c>
      <c r="Z353" s="2">
        <v>30</v>
      </c>
      <c r="AA353" s="2">
        <v>50</v>
      </c>
    </row>
    <row r="354" spans="2:27" x14ac:dyDescent="0.25">
      <c r="B354" s="84">
        <v>43235</v>
      </c>
      <c r="C354" s="70">
        <v>1</v>
      </c>
      <c r="D354" s="70">
        <v>9.1</v>
      </c>
      <c r="E354" s="86">
        <v>0.44</v>
      </c>
      <c r="F354" s="70">
        <v>20</v>
      </c>
      <c r="G354" s="26">
        <f t="shared" si="109"/>
        <v>5261.52</v>
      </c>
      <c r="H354" s="26">
        <f t="shared" si="110"/>
        <v>75.765888000000004</v>
      </c>
      <c r="I354" s="68">
        <f t="shared" si="111"/>
        <v>43.568653248993677</v>
      </c>
      <c r="J354" s="69">
        <v>31</v>
      </c>
      <c r="K354" s="31">
        <f t="shared" si="112"/>
        <v>0.62</v>
      </c>
      <c r="L354" s="165"/>
      <c r="M354" s="165"/>
      <c r="N354" s="165"/>
      <c r="O354" s="147"/>
      <c r="P354" s="151"/>
      <c r="Q354" s="154"/>
      <c r="V354" s="32">
        <v>420</v>
      </c>
      <c r="W354" s="2">
        <v>620</v>
      </c>
      <c r="X354" s="12">
        <f t="shared" si="115"/>
        <v>241.51811385853938</v>
      </c>
      <c r="Y354" s="12">
        <f t="shared" si="116"/>
        <v>356.5267395054629</v>
      </c>
      <c r="Z354" s="2">
        <v>30</v>
      </c>
      <c r="AA354" s="2">
        <v>50</v>
      </c>
    </row>
    <row r="355" spans="2:27" x14ac:dyDescent="0.25">
      <c r="B355" s="84">
        <v>43235</v>
      </c>
      <c r="C355" s="70">
        <v>2</v>
      </c>
      <c r="D355" s="70">
        <v>10.4</v>
      </c>
      <c r="E355" s="86">
        <v>0.21</v>
      </c>
      <c r="F355" s="70">
        <v>34</v>
      </c>
      <c r="G355" s="26">
        <f t="shared" si="109"/>
        <v>2511.1799999999998</v>
      </c>
      <c r="H355" s="26">
        <f t="shared" si="110"/>
        <v>61.473686399999991</v>
      </c>
      <c r="I355" s="68">
        <f t="shared" si="111"/>
        <v>35.350020931569858</v>
      </c>
      <c r="J355" s="69">
        <v>18</v>
      </c>
      <c r="K355" s="31">
        <f t="shared" si="112"/>
        <v>0.61199999999999999</v>
      </c>
      <c r="L355" s="162"/>
      <c r="M355" s="162"/>
      <c r="N355" s="162"/>
      <c r="O355" s="147"/>
      <c r="P355" s="151"/>
      <c r="Q355" s="154"/>
      <c r="V355" s="32">
        <v>420</v>
      </c>
      <c r="W355" s="2">
        <v>620</v>
      </c>
      <c r="X355" s="12">
        <f t="shared" si="115"/>
        <v>241.51811385853938</v>
      </c>
      <c r="Y355" s="12">
        <f t="shared" si="116"/>
        <v>356.5267395054629</v>
      </c>
      <c r="Z355" s="2">
        <v>30</v>
      </c>
      <c r="AA355" s="2">
        <v>50</v>
      </c>
    </row>
    <row r="356" spans="2:27" x14ac:dyDescent="0.25">
      <c r="B356" s="84">
        <v>43236</v>
      </c>
      <c r="C356" s="70">
        <v>3</v>
      </c>
      <c r="D356" s="70">
        <v>10.119999999999999</v>
      </c>
      <c r="E356" s="86">
        <v>0.26</v>
      </c>
      <c r="F356" s="70">
        <v>30</v>
      </c>
      <c r="G356" s="26">
        <f t="shared" si="109"/>
        <v>3109.08</v>
      </c>
      <c r="H356" s="26">
        <f t="shared" si="110"/>
        <v>67.156127999999995</v>
      </c>
      <c r="I356" s="68">
        <f t="shared" si="111"/>
        <v>38.617669925244385</v>
      </c>
      <c r="J356" s="69">
        <v>21</v>
      </c>
      <c r="K356" s="31">
        <f t="shared" si="112"/>
        <v>0.63</v>
      </c>
      <c r="L356" s="161">
        <f>SUM(H356:H360)</f>
        <v>258.12060480000002</v>
      </c>
      <c r="M356" s="163">
        <f>SUM(I356:I360)</f>
        <v>148.43048004600342</v>
      </c>
      <c r="N356" s="164">
        <f>SUM(K356:K360)</f>
        <v>2.206</v>
      </c>
      <c r="O356" s="147"/>
      <c r="P356" s="151"/>
      <c r="Q356" s="154"/>
      <c r="V356" s="32">
        <v>420</v>
      </c>
      <c r="W356" s="2">
        <v>620</v>
      </c>
      <c r="X356" s="12">
        <f t="shared" si="115"/>
        <v>241.51811385853938</v>
      </c>
      <c r="Y356" s="12">
        <f t="shared" si="116"/>
        <v>356.5267395054629</v>
      </c>
      <c r="Z356" s="2">
        <v>30</v>
      </c>
      <c r="AA356" s="2">
        <v>50</v>
      </c>
    </row>
    <row r="357" spans="2:27" x14ac:dyDescent="0.25">
      <c r="B357" s="84">
        <v>43236</v>
      </c>
      <c r="C357" s="70">
        <v>1</v>
      </c>
      <c r="D357" s="70">
        <v>10</v>
      </c>
      <c r="E357" s="86">
        <v>0.47</v>
      </c>
      <c r="F357" s="70">
        <v>18</v>
      </c>
      <c r="G357" s="26">
        <f t="shared" si="109"/>
        <v>5620.2599999999993</v>
      </c>
      <c r="H357" s="26">
        <f t="shared" si="110"/>
        <v>72.838569599999985</v>
      </c>
      <c r="I357" s="68">
        <f t="shared" si="111"/>
        <v>41.885318918918905</v>
      </c>
      <c r="J357" s="69">
        <v>19</v>
      </c>
      <c r="K357" s="31">
        <f t="shared" si="112"/>
        <v>0.34200000000000003</v>
      </c>
      <c r="L357" s="165"/>
      <c r="M357" s="165"/>
      <c r="N357" s="165"/>
      <c r="O357" s="147"/>
      <c r="P357" s="151"/>
      <c r="Q357" s="154"/>
      <c r="V357" s="32">
        <v>420</v>
      </c>
      <c r="W357" s="2">
        <v>620</v>
      </c>
      <c r="X357" s="12">
        <f t="shared" si="115"/>
        <v>241.51811385853938</v>
      </c>
      <c r="Y357" s="12">
        <f t="shared" si="116"/>
        <v>356.5267395054629</v>
      </c>
      <c r="Z357" s="2">
        <v>30</v>
      </c>
      <c r="AA357" s="2">
        <v>50</v>
      </c>
    </row>
    <row r="358" spans="2:27" x14ac:dyDescent="0.25">
      <c r="B358" s="84">
        <v>43236</v>
      </c>
      <c r="C358" s="70">
        <v>2</v>
      </c>
      <c r="D358" s="70">
        <v>10.039999999999999</v>
      </c>
      <c r="E358" s="86">
        <v>0.15</v>
      </c>
      <c r="F358" s="70">
        <v>28</v>
      </c>
      <c r="G358" s="26">
        <f t="shared" si="109"/>
        <v>1793.7</v>
      </c>
      <c r="H358" s="26">
        <f t="shared" si="110"/>
        <v>36.160992</v>
      </c>
      <c r="I358" s="68">
        <f t="shared" si="111"/>
        <v>20.794129959746979</v>
      </c>
      <c r="J358" s="69">
        <v>13</v>
      </c>
      <c r="K358" s="31">
        <f t="shared" si="112"/>
        <v>0.36399999999999999</v>
      </c>
      <c r="L358" s="165"/>
      <c r="M358" s="165"/>
      <c r="N358" s="165"/>
      <c r="O358" s="147"/>
      <c r="P358" s="151"/>
      <c r="Q358" s="154"/>
      <c r="V358" s="32">
        <v>420</v>
      </c>
      <c r="W358" s="2">
        <v>620</v>
      </c>
      <c r="X358" s="12">
        <f t="shared" si="115"/>
        <v>241.51811385853938</v>
      </c>
      <c r="Y358" s="12">
        <f t="shared" si="116"/>
        <v>356.5267395054629</v>
      </c>
      <c r="Z358" s="2">
        <v>30</v>
      </c>
      <c r="AA358" s="2">
        <v>50</v>
      </c>
    </row>
    <row r="359" spans="2:27" x14ac:dyDescent="0.25">
      <c r="B359" s="84">
        <v>43236</v>
      </c>
      <c r="C359" s="70">
        <v>3</v>
      </c>
      <c r="D359" s="70">
        <v>9.81</v>
      </c>
      <c r="E359" s="86">
        <v>0.18</v>
      </c>
      <c r="F359" s="70">
        <v>34</v>
      </c>
      <c r="G359" s="26">
        <f t="shared" si="109"/>
        <v>2152.44</v>
      </c>
      <c r="H359" s="26">
        <f t="shared" si="110"/>
        <v>52.691731200000007</v>
      </c>
      <c r="I359" s="68">
        <f t="shared" si="111"/>
        <v>30.300017941345605</v>
      </c>
      <c r="J359" s="69">
        <v>15</v>
      </c>
      <c r="K359" s="31">
        <f t="shared" si="112"/>
        <v>0.51</v>
      </c>
      <c r="L359" s="165"/>
      <c r="M359" s="165"/>
      <c r="N359" s="165"/>
      <c r="O359" s="147"/>
      <c r="P359" s="151"/>
      <c r="Q359" s="154"/>
      <c r="V359" s="32">
        <v>420</v>
      </c>
      <c r="W359" s="2">
        <v>620</v>
      </c>
      <c r="X359" s="12">
        <f t="shared" si="115"/>
        <v>241.51811385853938</v>
      </c>
      <c r="Y359" s="12">
        <f t="shared" si="116"/>
        <v>356.5267395054629</v>
      </c>
      <c r="Z359" s="2">
        <v>30</v>
      </c>
      <c r="AA359" s="2">
        <v>50</v>
      </c>
    </row>
    <row r="360" spans="2:27" x14ac:dyDescent="0.25">
      <c r="B360" s="84">
        <v>43236</v>
      </c>
      <c r="C360" s="70">
        <v>1</v>
      </c>
      <c r="D360" s="70">
        <v>10.039999999999999</v>
      </c>
      <c r="E360" s="86">
        <v>0.17</v>
      </c>
      <c r="F360" s="70">
        <v>20</v>
      </c>
      <c r="G360" s="26">
        <f t="shared" si="109"/>
        <v>2032.8600000000001</v>
      </c>
      <c r="H360" s="26">
        <f t="shared" si="110"/>
        <v>29.273184000000001</v>
      </c>
      <c r="I360" s="68">
        <f t="shared" si="111"/>
        <v>16.833343300747554</v>
      </c>
      <c r="J360" s="69">
        <v>18</v>
      </c>
      <c r="K360" s="31">
        <f t="shared" si="112"/>
        <v>0.36</v>
      </c>
      <c r="L360" s="167"/>
      <c r="M360" s="167"/>
      <c r="N360" s="167"/>
      <c r="O360" s="148"/>
      <c r="P360" s="152"/>
      <c r="Q360" s="155"/>
      <c r="V360" s="32">
        <v>420</v>
      </c>
      <c r="W360" s="2">
        <v>620</v>
      </c>
      <c r="X360" s="12">
        <f t="shared" si="115"/>
        <v>241.51811385853938</v>
      </c>
      <c r="Y360" s="12">
        <f t="shared" si="116"/>
        <v>356.5267395054629</v>
      </c>
      <c r="Z360" s="2">
        <v>30</v>
      </c>
      <c r="AA360" s="2">
        <v>50</v>
      </c>
    </row>
    <row r="361" spans="2:27" x14ac:dyDescent="0.25">
      <c r="B361" s="84">
        <v>43237</v>
      </c>
      <c r="C361" s="70">
        <v>2</v>
      </c>
      <c r="D361" s="70">
        <v>9.7100000000000009</v>
      </c>
      <c r="E361" s="86">
        <v>0.31</v>
      </c>
      <c r="F361" s="70">
        <v>34</v>
      </c>
      <c r="G361" s="26">
        <f t="shared" si="109"/>
        <v>3706.98</v>
      </c>
      <c r="H361" s="26">
        <f t="shared" si="110"/>
        <v>90.746870400000006</v>
      </c>
      <c r="I361" s="68">
        <f t="shared" si="111"/>
        <v>52.183364232317423</v>
      </c>
      <c r="J361" s="69">
        <v>28</v>
      </c>
      <c r="K361" s="31">
        <f t="shared" si="112"/>
        <v>0.95199999999999996</v>
      </c>
      <c r="L361" s="161">
        <f>SUM(H361:H364)</f>
        <v>278.43963839999998</v>
      </c>
      <c r="M361" s="163">
        <f>SUM(I361:I364)</f>
        <v>160.11480069005177</v>
      </c>
      <c r="N361" s="164">
        <f>SUM(K361:K364)</f>
        <v>2.786</v>
      </c>
      <c r="O361" s="149">
        <f>SUM(L361:L371)/3</f>
        <v>250.48661759999996</v>
      </c>
      <c r="P361" s="156">
        <f t="shared" ref="P361:Q361" si="124">SUM(M361:M371)/3</f>
        <v>144.04060816561241</v>
      </c>
      <c r="Q361" s="157">
        <f t="shared" si="124"/>
        <v>2.1483333333333334</v>
      </c>
      <c r="V361" s="32">
        <v>420</v>
      </c>
      <c r="W361" s="2">
        <v>620</v>
      </c>
      <c r="X361" s="12">
        <f t="shared" si="115"/>
        <v>241.51811385853938</v>
      </c>
      <c r="Y361" s="12">
        <f t="shared" si="116"/>
        <v>356.5267395054629</v>
      </c>
      <c r="Z361" s="2">
        <v>30</v>
      </c>
      <c r="AA361" s="2">
        <v>50</v>
      </c>
    </row>
    <row r="362" spans="2:27" x14ac:dyDescent="0.25">
      <c r="B362" s="84">
        <v>43237</v>
      </c>
      <c r="C362" s="70">
        <v>3</v>
      </c>
      <c r="D362" s="70">
        <v>10.09</v>
      </c>
      <c r="E362" s="86">
        <v>0.28999999999999998</v>
      </c>
      <c r="F362" s="70">
        <v>30</v>
      </c>
      <c r="G362" s="26">
        <f t="shared" si="109"/>
        <v>3467.8199999999997</v>
      </c>
      <c r="H362" s="26">
        <f t="shared" si="110"/>
        <v>74.904911999999996</v>
      </c>
      <c r="I362" s="68">
        <f t="shared" si="111"/>
        <v>43.07355491661874</v>
      </c>
      <c r="J362" s="69">
        <v>24</v>
      </c>
      <c r="K362" s="31">
        <f t="shared" si="112"/>
        <v>0.72</v>
      </c>
      <c r="L362" s="165"/>
      <c r="M362" s="165"/>
      <c r="N362" s="165"/>
      <c r="O362" s="147"/>
      <c r="P362" s="151"/>
      <c r="Q362" s="154"/>
      <c r="V362" s="32">
        <v>420</v>
      </c>
      <c r="W362" s="2">
        <v>620</v>
      </c>
      <c r="X362" s="12">
        <f t="shared" si="115"/>
        <v>241.51811385853938</v>
      </c>
      <c r="Y362" s="12">
        <f t="shared" si="116"/>
        <v>356.5267395054629</v>
      </c>
      <c r="Z362" s="2">
        <v>30</v>
      </c>
      <c r="AA362" s="2">
        <v>50</v>
      </c>
    </row>
    <row r="363" spans="2:27" x14ac:dyDescent="0.25">
      <c r="B363" s="84">
        <v>43237</v>
      </c>
      <c r="C363" s="70">
        <v>1</v>
      </c>
      <c r="D363" s="70">
        <v>10.49</v>
      </c>
      <c r="E363" s="86">
        <v>0.23</v>
      </c>
      <c r="F363" s="70">
        <v>20</v>
      </c>
      <c r="G363" s="26">
        <f t="shared" si="109"/>
        <v>2750.34</v>
      </c>
      <c r="H363" s="26">
        <f t="shared" si="110"/>
        <v>39.604896000000004</v>
      </c>
      <c r="I363" s="68">
        <f t="shared" si="111"/>
        <v>22.774523289246694</v>
      </c>
      <c r="J363" s="69">
        <v>20</v>
      </c>
      <c r="K363" s="31">
        <f t="shared" si="112"/>
        <v>0.4</v>
      </c>
      <c r="L363" s="165"/>
      <c r="M363" s="165"/>
      <c r="N363" s="165"/>
      <c r="O363" s="147"/>
      <c r="P363" s="151"/>
      <c r="Q363" s="154"/>
      <c r="V363" s="32">
        <v>420</v>
      </c>
      <c r="W363" s="2">
        <v>620</v>
      </c>
      <c r="X363" s="12">
        <f t="shared" si="115"/>
        <v>241.51811385853938</v>
      </c>
      <c r="Y363" s="12">
        <f t="shared" si="116"/>
        <v>356.5267395054629</v>
      </c>
      <c r="Z363" s="2">
        <v>30</v>
      </c>
      <c r="AA363" s="2">
        <v>50</v>
      </c>
    </row>
    <row r="364" spans="2:27" x14ac:dyDescent="0.25">
      <c r="B364" s="84">
        <v>43237</v>
      </c>
      <c r="C364" s="70">
        <v>2</v>
      </c>
      <c r="D364" s="70">
        <v>10.01</v>
      </c>
      <c r="E364" s="86">
        <v>0.25</v>
      </c>
      <c r="F364" s="70">
        <v>34</v>
      </c>
      <c r="G364" s="26">
        <f t="shared" si="109"/>
        <v>2989.5</v>
      </c>
      <c r="H364" s="26">
        <f t="shared" si="110"/>
        <v>73.182959999999994</v>
      </c>
      <c r="I364" s="68">
        <f t="shared" si="111"/>
        <v>42.083358251868887</v>
      </c>
      <c r="J364" s="69">
        <v>21</v>
      </c>
      <c r="K364" s="31">
        <f t="shared" si="112"/>
        <v>0.71399999999999997</v>
      </c>
      <c r="L364" s="162"/>
      <c r="M364" s="162"/>
      <c r="N364" s="162"/>
      <c r="O364" s="147"/>
      <c r="P364" s="151"/>
      <c r="Q364" s="154"/>
      <c r="V364" s="32">
        <v>420</v>
      </c>
      <c r="W364" s="2">
        <v>620</v>
      </c>
      <c r="X364" s="12">
        <f t="shared" si="115"/>
        <v>241.51811385853938</v>
      </c>
      <c r="Y364" s="12">
        <f t="shared" si="116"/>
        <v>356.5267395054629</v>
      </c>
      <c r="Z364" s="2">
        <v>30</v>
      </c>
      <c r="AA364" s="2">
        <v>50</v>
      </c>
    </row>
    <row r="365" spans="2:27" x14ac:dyDescent="0.25">
      <c r="B365" s="84">
        <v>43238</v>
      </c>
      <c r="C365" s="70">
        <v>3</v>
      </c>
      <c r="D365" s="70">
        <v>9.5</v>
      </c>
      <c r="E365" s="86">
        <v>0.3</v>
      </c>
      <c r="F365" s="70">
        <v>30</v>
      </c>
      <c r="G365" s="26">
        <f t="shared" si="109"/>
        <v>3587.4</v>
      </c>
      <c r="H365" s="26">
        <f t="shared" si="110"/>
        <v>77.487839999999991</v>
      </c>
      <c r="I365" s="68">
        <f t="shared" si="111"/>
        <v>44.558849913743522</v>
      </c>
      <c r="J365" s="69">
        <v>24</v>
      </c>
      <c r="K365" s="31">
        <f t="shared" si="112"/>
        <v>0.72</v>
      </c>
      <c r="L365" s="161">
        <f>SUM(H365:H368)</f>
        <v>245.55035519999998</v>
      </c>
      <c r="M365" s="163">
        <f>SUM(I365:I368)</f>
        <v>141.20204439332949</v>
      </c>
      <c r="N365" s="164">
        <f>SUM(K365:K368)</f>
        <v>2.16</v>
      </c>
      <c r="O365" s="147"/>
      <c r="P365" s="151"/>
      <c r="Q365" s="154"/>
      <c r="V365" s="32">
        <v>420</v>
      </c>
      <c r="W365" s="2">
        <v>620</v>
      </c>
      <c r="X365" s="12">
        <f t="shared" si="115"/>
        <v>241.51811385853938</v>
      </c>
      <c r="Y365" s="12">
        <f t="shared" si="116"/>
        <v>356.5267395054629</v>
      </c>
      <c r="Z365" s="2">
        <v>30</v>
      </c>
      <c r="AA365" s="2">
        <v>50</v>
      </c>
    </row>
    <row r="366" spans="2:27" x14ac:dyDescent="0.25">
      <c r="B366" s="84">
        <v>43238</v>
      </c>
      <c r="C366" s="70">
        <v>1</v>
      </c>
      <c r="D366" s="70">
        <v>9.5500000000000007</v>
      </c>
      <c r="E366" s="86">
        <v>0.16</v>
      </c>
      <c r="F366" s="70">
        <v>17</v>
      </c>
      <c r="G366" s="26">
        <f t="shared" si="109"/>
        <v>1913.28</v>
      </c>
      <c r="H366" s="26">
        <f t="shared" si="110"/>
        <v>23.418547199999999</v>
      </c>
      <c r="I366" s="68">
        <f t="shared" si="111"/>
        <v>13.466674640598043</v>
      </c>
      <c r="J366" s="69">
        <v>18</v>
      </c>
      <c r="K366" s="31">
        <f t="shared" si="112"/>
        <v>0.30599999999999999</v>
      </c>
      <c r="L366" s="165"/>
      <c r="M366" s="165"/>
      <c r="N366" s="165"/>
      <c r="O366" s="147"/>
      <c r="P366" s="151"/>
      <c r="Q366" s="154"/>
      <c r="V366" s="32">
        <v>420</v>
      </c>
      <c r="W366" s="2">
        <v>620</v>
      </c>
      <c r="X366" s="12">
        <f t="shared" si="115"/>
        <v>241.51811385853938</v>
      </c>
      <c r="Y366" s="12">
        <f t="shared" si="116"/>
        <v>356.5267395054629</v>
      </c>
      <c r="Z366" s="2">
        <v>30</v>
      </c>
      <c r="AA366" s="2">
        <v>50</v>
      </c>
    </row>
    <row r="367" spans="2:27" x14ac:dyDescent="0.25">
      <c r="B367" s="84">
        <v>43238</v>
      </c>
      <c r="C367" s="70">
        <v>2</v>
      </c>
      <c r="D367" s="70">
        <v>10.38</v>
      </c>
      <c r="E367" s="86">
        <v>0.3</v>
      </c>
      <c r="F367" s="70">
        <v>34</v>
      </c>
      <c r="G367" s="26">
        <f t="shared" si="109"/>
        <v>3587.4</v>
      </c>
      <c r="H367" s="26">
        <f t="shared" si="110"/>
        <v>87.819552000000002</v>
      </c>
      <c r="I367" s="68">
        <f t="shared" si="111"/>
        <v>50.500029902242666</v>
      </c>
      <c r="J367" s="69">
        <v>21</v>
      </c>
      <c r="K367" s="31">
        <f t="shared" si="112"/>
        <v>0.71399999999999997</v>
      </c>
      <c r="L367" s="165"/>
      <c r="M367" s="165"/>
      <c r="N367" s="165"/>
      <c r="O367" s="147"/>
      <c r="P367" s="151"/>
      <c r="Q367" s="154"/>
      <c r="V367" s="32">
        <v>420</v>
      </c>
      <c r="W367" s="2">
        <v>620</v>
      </c>
      <c r="X367" s="12">
        <f t="shared" si="115"/>
        <v>241.51811385853938</v>
      </c>
      <c r="Y367" s="12">
        <f t="shared" si="116"/>
        <v>356.5267395054629</v>
      </c>
      <c r="Z367" s="2">
        <v>30</v>
      </c>
      <c r="AA367" s="2">
        <v>50</v>
      </c>
    </row>
    <row r="368" spans="2:27" x14ac:dyDescent="0.25">
      <c r="B368" s="91">
        <v>43238</v>
      </c>
      <c r="C368" s="70">
        <v>3</v>
      </c>
      <c r="D368" s="70">
        <v>9.57</v>
      </c>
      <c r="E368" s="86">
        <v>0.22</v>
      </c>
      <c r="F368" s="70">
        <v>30</v>
      </c>
      <c r="G368" s="26">
        <f t="shared" si="109"/>
        <v>2630.76</v>
      </c>
      <c r="H368" s="26">
        <f t="shared" si="110"/>
        <v>56.824416000000006</v>
      </c>
      <c r="I368" s="68">
        <f t="shared" si="111"/>
        <v>32.676489936745256</v>
      </c>
      <c r="J368" s="69">
        <v>14</v>
      </c>
      <c r="K368" s="31">
        <f t="shared" si="112"/>
        <v>0.42</v>
      </c>
      <c r="L368" s="162"/>
      <c r="M368" s="162"/>
      <c r="N368" s="162"/>
      <c r="O368" s="147"/>
      <c r="P368" s="151"/>
      <c r="Q368" s="154"/>
      <c r="V368" s="32">
        <v>420</v>
      </c>
      <c r="W368" s="2">
        <v>620</v>
      </c>
      <c r="X368" s="12">
        <f t="shared" si="115"/>
        <v>241.51811385853938</v>
      </c>
      <c r="Y368" s="12">
        <f t="shared" si="116"/>
        <v>356.5267395054629</v>
      </c>
      <c r="Z368" s="2">
        <v>30</v>
      </c>
      <c r="AA368" s="2">
        <v>50</v>
      </c>
    </row>
    <row r="369" spans="2:27" x14ac:dyDescent="0.25">
      <c r="B369" s="92">
        <v>43239</v>
      </c>
      <c r="C369" s="93">
        <v>1</v>
      </c>
      <c r="D369" s="70">
        <v>9.8000000000000007</v>
      </c>
      <c r="E369" s="94">
        <v>0.41</v>
      </c>
      <c r="F369" s="70">
        <v>11</v>
      </c>
      <c r="G369" s="26">
        <f t="shared" si="109"/>
        <v>4902.78</v>
      </c>
      <c r="H369" s="26">
        <f t="shared" si="110"/>
        <v>38.830017599999991</v>
      </c>
      <c r="I369" s="68">
        <f t="shared" si="111"/>
        <v>22.328934790109251</v>
      </c>
      <c r="J369" s="69">
        <v>29</v>
      </c>
      <c r="K369" s="31">
        <f t="shared" si="112"/>
        <v>0.31900000000000001</v>
      </c>
      <c r="L369" s="161">
        <f>SUM(H369:H371)</f>
        <v>227.46985919999997</v>
      </c>
      <c r="M369" s="163">
        <f>SUM(I369:I371)</f>
        <v>130.80497941345598</v>
      </c>
      <c r="N369" s="164">
        <f>SUM(K369:K371)</f>
        <v>1.4990000000000001</v>
      </c>
      <c r="O369" s="147"/>
      <c r="P369" s="151"/>
      <c r="Q369" s="154"/>
      <c r="V369" s="32">
        <v>420</v>
      </c>
      <c r="W369" s="2">
        <v>620</v>
      </c>
      <c r="X369" s="12">
        <f t="shared" si="115"/>
        <v>241.51811385853938</v>
      </c>
      <c r="Y369" s="12">
        <f t="shared" si="116"/>
        <v>356.5267395054629</v>
      </c>
      <c r="Z369" s="2">
        <v>30</v>
      </c>
      <c r="AA369" s="2">
        <v>50</v>
      </c>
    </row>
    <row r="370" spans="2:27" x14ac:dyDescent="0.25">
      <c r="B370" s="62">
        <v>43239</v>
      </c>
      <c r="C370" s="93">
        <v>2</v>
      </c>
      <c r="D370" s="70">
        <v>9.89</v>
      </c>
      <c r="E370" s="94">
        <v>0.59</v>
      </c>
      <c r="F370" s="70">
        <v>16</v>
      </c>
      <c r="G370" s="26">
        <f t="shared" si="109"/>
        <v>7055.2199999999993</v>
      </c>
      <c r="H370" s="26">
        <f t="shared" si="110"/>
        <v>81.276134399999989</v>
      </c>
      <c r="I370" s="68">
        <f t="shared" si="111"/>
        <v>46.737282576193209</v>
      </c>
      <c r="J370" s="69">
        <v>23</v>
      </c>
      <c r="K370" s="31">
        <f t="shared" si="112"/>
        <v>0.36799999999999999</v>
      </c>
      <c r="L370" s="165"/>
      <c r="M370" s="165"/>
      <c r="N370" s="165"/>
      <c r="O370" s="147"/>
      <c r="P370" s="151"/>
      <c r="Q370" s="154"/>
      <c r="V370" s="32">
        <v>420</v>
      </c>
      <c r="W370" s="2">
        <v>620</v>
      </c>
      <c r="X370" s="12">
        <f t="shared" si="115"/>
        <v>241.51811385853938</v>
      </c>
      <c r="Y370" s="12">
        <f t="shared" si="116"/>
        <v>356.5267395054629</v>
      </c>
      <c r="Z370" s="2">
        <v>30</v>
      </c>
      <c r="AA370" s="2">
        <v>50</v>
      </c>
    </row>
    <row r="371" spans="2:27" x14ac:dyDescent="0.25">
      <c r="B371" s="62">
        <v>43239</v>
      </c>
      <c r="C371" s="70">
        <v>3</v>
      </c>
      <c r="D371" s="70">
        <v>9.8000000000000007</v>
      </c>
      <c r="E371" s="94">
        <v>0.43</v>
      </c>
      <c r="F371" s="70">
        <v>29</v>
      </c>
      <c r="G371" s="26">
        <f t="shared" si="109"/>
        <v>5141.9399999999996</v>
      </c>
      <c r="H371" s="26">
        <f t="shared" si="110"/>
        <v>107.36370719999998</v>
      </c>
      <c r="I371" s="68">
        <f t="shared" si="111"/>
        <v>61.738762047153521</v>
      </c>
      <c r="J371" s="69">
        <v>28</v>
      </c>
      <c r="K371" s="31">
        <f t="shared" si="112"/>
        <v>0.81200000000000006</v>
      </c>
      <c r="L371" s="165"/>
      <c r="M371" s="165"/>
      <c r="N371" s="165"/>
      <c r="O371" s="148"/>
      <c r="P371" s="152"/>
      <c r="Q371" s="155"/>
      <c r="V371" s="32">
        <v>420</v>
      </c>
      <c r="W371" s="2">
        <v>620</v>
      </c>
      <c r="X371" s="12">
        <f t="shared" si="115"/>
        <v>241.51811385853938</v>
      </c>
      <c r="Y371" s="12">
        <f t="shared" si="116"/>
        <v>356.5267395054629</v>
      </c>
      <c r="Z371" s="2">
        <v>30</v>
      </c>
      <c r="AA371" s="2">
        <v>50</v>
      </c>
    </row>
    <row r="372" spans="2:27" x14ac:dyDescent="0.25">
      <c r="B372" s="62">
        <v>43240</v>
      </c>
      <c r="C372" s="70">
        <v>2</v>
      </c>
      <c r="D372" s="70">
        <v>10</v>
      </c>
      <c r="E372" s="94">
        <v>0.56999999999999995</v>
      </c>
      <c r="F372" s="70">
        <v>30</v>
      </c>
      <c r="G372" s="26">
        <f t="shared" ref="G372:G412" si="125">E372*$M$1</f>
        <v>6816.0599999999995</v>
      </c>
      <c r="H372" s="26">
        <f t="shared" ref="H372:H412" si="126">F372*G372/1000*$O$2</f>
        <v>147.22689599999998</v>
      </c>
      <c r="I372" s="68">
        <f t="shared" ref="I372:I412" si="127">H372/$M$2</f>
        <v>84.661814836112697</v>
      </c>
      <c r="J372" s="69">
        <v>31</v>
      </c>
      <c r="K372" s="31">
        <f t="shared" ref="K372:K412" si="128">J372*F372/1000</f>
        <v>0.93</v>
      </c>
      <c r="L372" s="161">
        <f>SUM(H372:H373)</f>
        <v>280.85037119999998</v>
      </c>
      <c r="M372" s="163">
        <f>SUM(I372:I373)</f>
        <v>161.50107602070153</v>
      </c>
      <c r="N372" s="164">
        <f>SUM(K372:K373)</f>
        <v>1.506</v>
      </c>
      <c r="O372" s="149">
        <f>SUM(L372:L381)/3</f>
        <v>270.54735840000001</v>
      </c>
      <c r="P372" s="156">
        <f t="shared" ref="P372:Q372" si="129">SUM(M372:M381)/3</f>
        <v>155.57639930994824</v>
      </c>
      <c r="Q372" s="157">
        <f t="shared" si="129"/>
        <v>1.8029999999999999</v>
      </c>
      <c r="V372" s="32">
        <v>420</v>
      </c>
      <c r="W372" s="2">
        <v>620</v>
      </c>
      <c r="X372" s="12">
        <f t="shared" ref="X372:X412" si="130">V372/$M$2</f>
        <v>241.51811385853938</v>
      </c>
      <c r="Y372" s="12">
        <f t="shared" ref="Y372:Y412" si="131">W372/$M$2</f>
        <v>356.5267395054629</v>
      </c>
      <c r="Z372" s="2">
        <v>30</v>
      </c>
      <c r="AA372" s="2">
        <v>50</v>
      </c>
    </row>
    <row r="373" spans="2:27" x14ac:dyDescent="0.25">
      <c r="B373" s="62">
        <v>43240</v>
      </c>
      <c r="C373" s="70">
        <v>3</v>
      </c>
      <c r="D373" s="70">
        <v>9.8000000000000007</v>
      </c>
      <c r="E373" s="94">
        <v>0.97</v>
      </c>
      <c r="F373" s="70">
        <v>16</v>
      </c>
      <c r="G373" s="26">
        <f t="shared" si="125"/>
        <v>11599.26</v>
      </c>
      <c r="H373" s="26">
        <f t="shared" si="126"/>
        <v>133.6234752</v>
      </c>
      <c r="I373" s="68">
        <f t="shared" si="127"/>
        <v>76.839261184588835</v>
      </c>
      <c r="J373" s="69">
        <v>36</v>
      </c>
      <c r="K373" s="31">
        <f t="shared" si="128"/>
        <v>0.57599999999999996</v>
      </c>
      <c r="L373" s="162"/>
      <c r="M373" s="162"/>
      <c r="N373" s="162"/>
      <c r="O373" s="147"/>
      <c r="P373" s="151"/>
      <c r="Q373" s="154"/>
      <c r="V373" s="32">
        <v>420</v>
      </c>
      <c r="W373" s="2">
        <v>620</v>
      </c>
      <c r="X373" s="12">
        <f t="shared" si="130"/>
        <v>241.51811385853938</v>
      </c>
      <c r="Y373" s="12">
        <f t="shared" si="131"/>
        <v>356.5267395054629</v>
      </c>
      <c r="Z373" s="2">
        <v>30</v>
      </c>
      <c r="AA373" s="2">
        <v>50</v>
      </c>
    </row>
    <row r="374" spans="2:27" x14ac:dyDescent="0.25">
      <c r="B374" s="62">
        <v>43241</v>
      </c>
      <c r="C374" s="70">
        <v>2</v>
      </c>
      <c r="D374" s="70">
        <v>9.2799999999999994</v>
      </c>
      <c r="E374" s="94">
        <v>0.27</v>
      </c>
      <c r="F374" s="70">
        <v>34</v>
      </c>
      <c r="G374" s="26">
        <f t="shared" si="125"/>
        <v>3228.6600000000003</v>
      </c>
      <c r="H374" s="26">
        <f t="shared" si="126"/>
        <v>79.037596800000003</v>
      </c>
      <c r="I374" s="68">
        <f t="shared" si="127"/>
        <v>45.450026912018402</v>
      </c>
      <c r="J374" s="69">
        <v>19</v>
      </c>
      <c r="K374" s="31">
        <f t="shared" si="128"/>
        <v>0.64600000000000002</v>
      </c>
      <c r="L374" s="161">
        <f>SUM(H374:H377)</f>
        <v>260.9618256</v>
      </c>
      <c r="M374" s="163">
        <f>SUM(I374:I377)</f>
        <v>150.06430454284069</v>
      </c>
      <c r="N374" s="164">
        <f>SUM(K374:K377)</f>
        <v>1.9450000000000001</v>
      </c>
      <c r="O374" s="147"/>
      <c r="P374" s="151"/>
      <c r="Q374" s="154"/>
      <c r="V374" s="32">
        <v>420</v>
      </c>
      <c r="W374" s="2">
        <v>620</v>
      </c>
      <c r="X374" s="12">
        <f t="shared" si="130"/>
        <v>241.51811385853938</v>
      </c>
      <c r="Y374" s="12">
        <f t="shared" si="131"/>
        <v>356.5267395054629</v>
      </c>
      <c r="Z374" s="2">
        <v>30</v>
      </c>
      <c r="AA374" s="2">
        <v>50</v>
      </c>
    </row>
    <row r="375" spans="2:27" x14ac:dyDescent="0.25">
      <c r="B375" s="62">
        <v>43241</v>
      </c>
      <c r="C375" s="70">
        <v>3</v>
      </c>
      <c r="D375" s="70">
        <v>9.93</v>
      </c>
      <c r="E375" s="94">
        <v>0.26</v>
      </c>
      <c r="F375" s="70">
        <v>30</v>
      </c>
      <c r="G375" s="26">
        <f t="shared" si="125"/>
        <v>3109.08</v>
      </c>
      <c r="H375" s="26">
        <f t="shared" si="126"/>
        <v>67.156127999999995</v>
      </c>
      <c r="I375" s="68">
        <f t="shared" si="127"/>
        <v>38.617669925244385</v>
      </c>
      <c r="J375" s="69">
        <v>15</v>
      </c>
      <c r="K375" s="31">
        <f t="shared" si="128"/>
        <v>0.45</v>
      </c>
      <c r="L375" s="165"/>
      <c r="M375" s="165"/>
      <c r="N375" s="165"/>
      <c r="O375" s="147"/>
      <c r="P375" s="151"/>
      <c r="Q375" s="154"/>
      <c r="V375" s="32">
        <v>420</v>
      </c>
      <c r="W375" s="2">
        <v>620</v>
      </c>
      <c r="X375" s="12">
        <f t="shared" si="130"/>
        <v>241.51811385853938</v>
      </c>
      <c r="Y375" s="12">
        <f t="shared" si="131"/>
        <v>356.5267395054629</v>
      </c>
      <c r="Z375" s="2">
        <v>30</v>
      </c>
      <c r="AA375" s="2">
        <v>50</v>
      </c>
    </row>
    <row r="376" spans="2:27" x14ac:dyDescent="0.25">
      <c r="B376" s="62">
        <v>43241</v>
      </c>
      <c r="C376" s="70">
        <v>1</v>
      </c>
      <c r="D376" s="70">
        <v>9.6199999999999992</v>
      </c>
      <c r="E376" s="94">
        <v>0.32</v>
      </c>
      <c r="F376" s="70">
        <v>20</v>
      </c>
      <c r="G376" s="26">
        <f t="shared" si="125"/>
        <v>3826.56</v>
      </c>
      <c r="H376" s="26">
        <f t="shared" si="126"/>
        <v>55.102463999999998</v>
      </c>
      <c r="I376" s="68">
        <f t="shared" si="127"/>
        <v>31.686293271995396</v>
      </c>
      <c r="J376" s="69">
        <v>21</v>
      </c>
      <c r="K376" s="31">
        <f t="shared" si="128"/>
        <v>0.42</v>
      </c>
      <c r="L376" s="165"/>
      <c r="M376" s="165"/>
      <c r="N376" s="165"/>
      <c r="O376" s="147"/>
      <c r="P376" s="151"/>
      <c r="Q376" s="154"/>
      <c r="V376" s="32">
        <v>420</v>
      </c>
      <c r="W376" s="2">
        <v>620</v>
      </c>
      <c r="X376" s="12">
        <f t="shared" si="130"/>
        <v>241.51811385853938</v>
      </c>
      <c r="Y376" s="12">
        <f t="shared" si="131"/>
        <v>356.5267395054629</v>
      </c>
      <c r="Z376" s="2">
        <v>30</v>
      </c>
      <c r="AA376" s="2">
        <v>50</v>
      </c>
    </row>
    <row r="377" spans="2:27" x14ac:dyDescent="0.25">
      <c r="B377" s="62">
        <v>43241</v>
      </c>
      <c r="C377" s="70">
        <v>2</v>
      </c>
      <c r="D377" s="70">
        <v>10.050000000000001</v>
      </c>
      <c r="E377" s="94">
        <v>0.21</v>
      </c>
      <c r="F377" s="70">
        <v>33</v>
      </c>
      <c r="G377" s="26">
        <f t="shared" si="125"/>
        <v>2511.1799999999998</v>
      </c>
      <c r="H377" s="26">
        <f t="shared" si="126"/>
        <v>59.665636799999987</v>
      </c>
      <c r="I377" s="68">
        <f t="shared" si="127"/>
        <v>34.310314433582512</v>
      </c>
      <c r="J377" s="69">
        <v>13</v>
      </c>
      <c r="K377" s="31">
        <f t="shared" si="128"/>
        <v>0.42899999999999999</v>
      </c>
      <c r="L377" s="162"/>
      <c r="M377" s="162"/>
      <c r="N377" s="162"/>
      <c r="O377" s="147"/>
      <c r="P377" s="151"/>
      <c r="Q377" s="154"/>
      <c r="V377" s="32">
        <v>420</v>
      </c>
      <c r="W377" s="2">
        <v>620</v>
      </c>
      <c r="X377" s="12">
        <f t="shared" si="130"/>
        <v>241.51811385853938</v>
      </c>
      <c r="Y377" s="12">
        <f t="shared" si="131"/>
        <v>356.5267395054629</v>
      </c>
      <c r="Z377" s="2">
        <v>30</v>
      </c>
      <c r="AA377" s="2">
        <v>50</v>
      </c>
    </row>
    <row r="378" spans="2:27" x14ac:dyDescent="0.25">
      <c r="B378" s="62">
        <v>43242</v>
      </c>
      <c r="C378" s="70">
        <v>3</v>
      </c>
      <c r="D378" s="70">
        <v>9.9</v>
      </c>
      <c r="E378" s="94">
        <v>0.22</v>
      </c>
      <c r="F378" s="70">
        <v>25</v>
      </c>
      <c r="G378" s="26">
        <f t="shared" si="125"/>
        <v>2630.76</v>
      </c>
      <c r="H378" s="26">
        <f t="shared" si="126"/>
        <v>47.353680000000004</v>
      </c>
      <c r="I378" s="68">
        <f t="shared" si="127"/>
        <v>27.230408280621049</v>
      </c>
      <c r="J378" s="69">
        <v>14</v>
      </c>
      <c r="K378" s="31">
        <f t="shared" si="128"/>
        <v>0.35</v>
      </c>
      <c r="L378" s="161">
        <f>SUM(H378:H381)</f>
        <v>269.82987839999998</v>
      </c>
      <c r="M378" s="163">
        <f>SUM(I378:I381)</f>
        <v>155.16381736630245</v>
      </c>
      <c r="N378" s="164">
        <f>SUM(K378:K381)</f>
        <v>1.958</v>
      </c>
      <c r="O378" s="147"/>
      <c r="P378" s="151"/>
      <c r="Q378" s="154"/>
      <c r="V378" s="32">
        <v>420</v>
      </c>
      <c r="W378" s="2">
        <v>620</v>
      </c>
      <c r="X378" s="12">
        <f t="shared" si="130"/>
        <v>241.51811385853938</v>
      </c>
      <c r="Y378" s="12">
        <f t="shared" si="131"/>
        <v>356.5267395054629</v>
      </c>
      <c r="Z378" s="2">
        <v>30</v>
      </c>
      <c r="AA378" s="2">
        <v>50</v>
      </c>
    </row>
    <row r="379" spans="2:27" x14ac:dyDescent="0.25">
      <c r="B379" s="62">
        <v>43242</v>
      </c>
      <c r="C379" s="70">
        <v>1</v>
      </c>
      <c r="D379" s="70">
        <v>9.73</v>
      </c>
      <c r="E379" s="94">
        <v>0.45</v>
      </c>
      <c r="F379" s="70">
        <v>20</v>
      </c>
      <c r="G379" s="26">
        <f t="shared" si="125"/>
        <v>5381.1</v>
      </c>
      <c r="H379" s="26">
        <f t="shared" si="126"/>
        <v>77.487839999999991</v>
      </c>
      <c r="I379" s="68">
        <f t="shared" si="127"/>
        <v>44.558849913743522</v>
      </c>
      <c r="J379" s="69">
        <v>30</v>
      </c>
      <c r="K379" s="31">
        <f t="shared" si="128"/>
        <v>0.6</v>
      </c>
      <c r="L379" s="165"/>
      <c r="M379" s="165"/>
      <c r="N379" s="165"/>
      <c r="O379" s="147"/>
      <c r="P379" s="151"/>
      <c r="Q379" s="154"/>
      <c r="V379" s="32">
        <v>420</v>
      </c>
      <c r="W379" s="2">
        <v>620</v>
      </c>
      <c r="X379" s="12">
        <f t="shared" si="130"/>
        <v>241.51811385853938</v>
      </c>
      <c r="Y379" s="12">
        <f t="shared" si="131"/>
        <v>356.5267395054629</v>
      </c>
      <c r="Z379" s="2">
        <v>30</v>
      </c>
      <c r="AA379" s="2">
        <v>50</v>
      </c>
    </row>
    <row r="380" spans="2:27" x14ac:dyDescent="0.25">
      <c r="B380" s="62">
        <v>43242</v>
      </c>
      <c r="C380" s="70">
        <v>2</v>
      </c>
      <c r="D380" s="70">
        <v>10.050000000000001</v>
      </c>
      <c r="E380" s="94">
        <v>0.62</v>
      </c>
      <c r="F380" s="70">
        <v>22</v>
      </c>
      <c r="G380" s="26">
        <f t="shared" si="125"/>
        <v>7413.96</v>
      </c>
      <c r="H380" s="26">
        <f t="shared" si="126"/>
        <v>117.4371264</v>
      </c>
      <c r="I380" s="68">
        <f t="shared" si="127"/>
        <v>67.531412535940191</v>
      </c>
      <c r="J380" s="69">
        <v>32</v>
      </c>
      <c r="K380" s="31">
        <f t="shared" si="128"/>
        <v>0.70399999999999996</v>
      </c>
      <c r="L380" s="165"/>
      <c r="M380" s="165"/>
      <c r="N380" s="165"/>
      <c r="O380" s="147"/>
      <c r="P380" s="151"/>
      <c r="Q380" s="154"/>
      <c r="V380" s="32">
        <v>420</v>
      </c>
      <c r="W380" s="2">
        <v>620</v>
      </c>
      <c r="X380" s="12">
        <f t="shared" si="130"/>
        <v>241.51811385853938</v>
      </c>
      <c r="Y380" s="12">
        <f t="shared" si="131"/>
        <v>356.5267395054629</v>
      </c>
      <c r="Z380" s="2">
        <v>30</v>
      </c>
      <c r="AA380" s="2">
        <v>50</v>
      </c>
    </row>
    <row r="381" spans="2:27" x14ac:dyDescent="0.25">
      <c r="B381" s="62">
        <v>43242</v>
      </c>
      <c r="C381" s="70">
        <v>3</v>
      </c>
      <c r="D381" s="70">
        <v>10.11</v>
      </c>
      <c r="E381" s="94">
        <v>0.2</v>
      </c>
      <c r="F381" s="70">
        <v>16</v>
      </c>
      <c r="G381" s="26">
        <f t="shared" si="125"/>
        <v>2391.6</v>
      </c>
      <c r="H381" s="26">
        <f t="shared" si="126"/>
        <v>27.551231999999999</v>
      </c>
      <c r="I381" s="68">
        <f t="shared" si="127"/>
        <v>15.843146635997698</v>
      </c>
      <c r="J381" s="69">
        <v>19</v>
      </c>
      <c r="K381" s="31">
        <f t="shared" si="128"/>
        <v>0.30399999999999999</v>
      </c>
      <c r="L381" s="162"/>
      <c r="M381" s="162"/>
      <c r="N381" s="162"/>
      <c r="O381" s="148"/>
      <c r="P381" s="152"/>
      <c r="Q381" s="155"/>
      <c r="V381" s="32">
        <v>420</v>
      </c>
      <c r="W381" s="2">
        <v>620</v>
      </c>
      <c r="X381" s="12">
        <f t="shared" si="130"/>
        <v>241.51811385853938</v>
      </c>
      <c r="Y381" s="12">
        <f t="shared" si="131"/>
        <v>356.5267395054629</v>
      </c>
      <c r="Z381" s="2">
        <v>30</v>
      </c>
      <c r="AA381" s="2">
        <v>50</v>
      </c>
    </row>
    <row r="382" spans="2:27" x14ac:dyDescent="0.25">
      <c r="B382" s="62">
        <v>43243</v>
      </c>
      <c r="C382" s="70">
        <v>1</v>
      </c>
      <c r="D382" s="70">
        <v>9.8000000000000007</v>
      </c>
      <c r="E382" s="94">
        <v>0.56999999999999995</v>
      </c>
      <c r="F382" s="70">
        <v>9</v>
      </c>
      <c r="G382" s="26">
        <f t="shared" si="125"/>
        <v>6816.0599999999995</v>
      </c>
      <c r="H382" s="26">
        <f t="shared" si="126"/>
        <v>44.168068799999993</v>
      </c>
      <c r="I382" s="68">
        <f t="shared" si="127"/>
        <v>25.398544450833807</v>
      </c>
      <c r="J382" s="69">
        <v>29</v>
      </c>
      <c r="K382" s="31">
        <f t="shared" si="128"/>
        <v>0.26100000000000001</v>
      </c>
      <c r="L382" s="161">
        <f>SUM(H382:H385)</f>
        <v>270.43256159999999</v>
      </c>
      <c r="M382" s="163">
        <f>SUM(I382:I385)</f>
        <v>155.51038619896491</v>
      </c>
      <c r="N382" s="164">
        <f>SUM(K382:K385)</f>
        <v>1.9210000000000003</v>
      </c>
      <c r="O382" s="149">
        <f>SUM(L382:L393)/3</f>
        <v>267.93573119999996</v>
      </c>
      <c r="P382" s="156">
        <f t="shared" ref="P382:Q382" si="132">SUM(M382:M393)/3</f>
        <v>154.07460103507762</v>
      </c>
      <c r="Q382" s="157">
        <f t="shared" si="132"/>
        <v>2.0903333333333336</v>
      </c>
      <c r="V382" s="32">
        <v>420</v>
      </c>
      <c r="W382" s="2">
        <v>620</v>
      </c>
      <c r="X382" s="12">
        <f t="shared" si="130"/>
        <v>241.51811385853938</v>
      </c>
      <c r="Y382" s="12">
        <f t="shared" si="131"/>
        <v>356.5267395054629</v>
      </c>
      <c r="Z382" s="2">
        <v>30</v>
      </c>
      <c r="AA382" s="2">
        <v>50</v>
      </c>
    </row>
    <row r="383" spans="2:27" x14ac:dyDescent="0.25">
      <c r="B383" s="62">
        <v>43243</v>
      </c>
      <c r="C383" s="70">
        <v>2</v>
      </c>
      <c r="D383" s="70">
        <v>9.8800000000000008</v>
      </c>
      <c r="E383" s="94">
        <v>0.39</v>
      </c>
      <c r="F383" s="70">
        <v>22</v>
      </c>
      <c r="G383" s="26">
        <f t="shared" si="125"/>
        <v>4663.62</v>
      </c>
      <c r="H383" s="26">
        <f t="shared" si="126"/>
        <v>73.871740799999998</v>
      </c>
      <c r="I383" s="68">
        <f t="shared" si="127"/>
        <v>42.47943691776883</v>
      </c>
      <c r="J383" s="69">
        <v>25</v>
      </c>
      <c r="K383" s="31">
        <f t="shared" si="128"/>
        <v>0.55000000000000004</v>
      </c>
      <c r="L383" s="165"/>
      <c r="M383" s="165"/>
      <c r="N383" s="165"/>
      <c r="O383" s="147"/>
      <c r="P383" s="151"/>
      <c r="Q383" s="154"/>
      <c r="V383" s="32">
        <v>420</v>
      </c>
      <c r="W383" s="2">
        <v>620</v>
      </c>
      <c r="X383" s="12">
        <f t="shared" si="130"/>
        <v>241.51811385853938</v>
      </c>
      <c r="Y383" s="12">
        <f t="shared" si="131"/>
        <v>356.5267395054629</v>
      </c>
      <c r="Z383" s="2">
        <v>30</v>
      </c>
      <c r="AA383" s="2">
        <v>50</v>
      </c>
    </row>
    <row r="384" spans="2:27" x14ac:dyDescent="0.25">
      <c r="B384" s="62">
        <v>43243</v>
      </c>
      <c r="C384" s="70">
        <v>3</v>
      </c>
      <c r="D384" s="70">
        <v>10.3</v>
      </c>
      <c r="E384" s="94">
        <v>0.22</v>
      </c>
      <c r="F384" s="70">
        <v>25</v>
      </c>
      <c r="G384" s="26">
        <f t="shared" si="125"/>
        <v>2630.76</v>
      </c>
      <c r="H384" s="26">
        <f t="shared" si="126"/>
        <v>47.353680000000004</v>
      </c>
      <c r="I384" s="68">
        <f t="shared" si="127"/>
        <v>27.230408280621049</v>
      </c>
      <c r="J384" s="69">
        <v>18</v>
      </c>
      <c r="K384" s="31">
        <f t="shared" si="128"/>
        <v>0.45</v>
      </c>
      <c r="L384" s="165"/>
      <c r="M384" s="165"/>
      <c r="N384" s="165"/>
      <c r="O384" s="147"/>
      <c r="P384" s="151"/>
      <c r="Q384" s="154"/>
      <c r="V384" s="32">
        <v>420</v>
      </c>
      <c r="W384" s="2">
        <v>620</v>
      </c>
      <c r="X384" s="12">
        <f t="shared" si="130"/>
        <v>241.51811385853938</v>
      </c>
      <c r="Y384" s="12">
        <f t="shared" si="131"/>
        <v>356.5267395054629</v>
      </c>
      <c r="Z384" s="2">
        <v>30</v>
      </c>
      <c r="AA384" s="2">
        <v>50</v>
      </c>
    </row>
    <row r="385" spans="2:27" x14ac:dyDescent="0.25">
      <c r="B385" s="62">
        <v>43243</v>
      </c>
      <c r="C385" s="70">
        <v>1</v>
      </c>
      <c r="D385" s="70">
        <v>10.210000000000001</v>
      </c>
      <c r="E385" s="94">
        <v>0.61</v>
      </c>
      <c r="F385" s="70">
        <v>20</v>
      </c>
      <c r="G385" s="26">
        <f t="shared" si="125"/>
        <v>7294.38</v>
      </c>
      <c r="H385" s="26">
        <f t="shared" si="126"/>
        <v>105.03907199999999</v>
      </c>
      <c r="I385" s="68">
        <f t="shared" si="127"/>
        <v>60.40199654974122</v>
      </c>
      <c r="J385" s="69">
        <v>33</v>
      </c>
      <c r="K385" s="31">
        <f t="shared" si="128"/>
        <v>0.66</v>
      </c>
      <c r="L385" s="162"/>
      <c r="M385" s="162"/>
      <c r="N385" s="162"/>
      <c r="O385" s="147"/>
      <c r="P385" s="151"/>
      <c r="Q385" s="154"/>
      <c r="V385" s="32">
        <v>420</v>
      </c>
      <c r="W385" s="2">
        <v>620</v>
      </c>
      <c r="X385" s="12">
        <f t="shared" si="130"/>
        <v>241.51811385853938</v>
      </c>
      <c r="Y385" s="12">
        <f t="shared" si="131"/>
        <v>356.5267395054629</v>
      </c>
      <c r="Z385" s="2">
        <v>30</v>
      </c>
      <c r="AA385" s="2">
        <v>50</v>
      </c>
    </row>
    <row r="386" spans="2:27" x14ac:dyDescent="0.25">
      <c r="B386" s="62">
        <v>43244</v>
      </c>
      <c r="C386" s="70">
        <v>2</v>
      </c>
      <c r="D386" s="70">
        <v>10.119999999999999</v>
      </c>
      <c r="E386" s="94">
        <v>0.31</v>
      </c>
      <c r="F386" s="70">
        <v>27</v>
      </c>
      <c r="G386" s="26">
        <f t="shared" si="125"/>
        <v>3706.98</v>
      </c>
      <c r="H386" s="26">
        <f t="shared" si="126"/>
        <v>72.063691200000008</v>
      </c>
      <c r="I386" s="68">
        <f t="shared" si="127"/>
        <v>41.439730419781483</v>
      </c>
      <c r="J386" s="69">
        <v>26</v>
      </c>
      <c r="K386" s="31">
        <f t="shared" si="128"/>
        <v>0.70199999999999996</v>
      </c>
      <c r="L386" s="161">
        <f>SUM(H386:H389)</f>
        <v>287.99647199999998</v>
      </c>
      <c r="M386" s="163">
        <f>SUM(I386:I389)</f>
        <v>165.61039217941345</v>
      </c>
      <c r="N386" s="164">
        <f>SUM(K386:K389)</f>
        <v>2.4340000000000002</v>
      </c>
      <c r="O386" s="147"/>
      <c r="P386" s="151"/>
      <c r="Q386" s="154"/>
      <c r="V386" s="32">
        <v>420</v>
      </c>
      <c r="W386" s="2">
        <v>620</v>
      </c>
      <c r="X386" s="12">
        <f t="shared" si="130"/>
        <v>241.51811385853938</v>
      </c>
      <c r="Y386" s="12">
        <f t="shared" si="131"/>
        <v>356.5267395054629</v>
      </c>
      <c r="Z386" s="2">
        <v>30</v>
      </c>
      <c r="AA386" s="2">
        <v>50</v>
      </c>
    </row>
    <row r="387" spans="2:27" x14ac:dyDescent="0.25">
      <c r="B387" s="62">
        <v>43244</v>
      </c>
      <c r="C387" s="70">
        <v>3</v>
      </c>
      <c r="D387" s="70">
        <v>9.84</v>
      </c>
      <c r="E387" s="94">
        <v>0.25</v>
      </c>
      <c r="F387" s="70">
        <v>36</v>
      </c>
      <c r="G387" s="26">
        <f t="shared" si="125"/>
        <v>2989.5</v>
      </c>
      <c r="H387" s="26">
        <f t="shared" si="126"/>
        <v>77.487839999999991</v>
      </c>
      <c r="I387" s="68">
        <f t="shared" si="127"/>
        <v>44.558849913743522</v>
      </c>
      <c r="J387" s="69">
        <v>17</v>
      </c>
      <c r="K387" s="31">
        <f t="shared" si="128"/>
        <v>0.61199999999999999</v>
      </c>
      <c r="L387" s="165"/>
      <c r="M387" s="165"/>
      <c r="N387" s="165"/>
      <c r="O387" s="147"/>
      <c r="P387" s="151"/>
      <c r="Q387" s="154"/>
      <c r="V387" s="32">
        <v>420</v>
      </c>
      <c r="W387" s="2">
        <v>620</v>
      </c>
      <c r="X387" s="12">
        <f t="shared" si="130"/>
        <v>241.51811385853938</v>
      </c>
      <c r="Y387" s="12">
        <f t="shared" si="131"/>
        <v>356.5267395054629</v>
      </c>
      <c r="Z387" s="2">
        <v>30</v>
      </c>
      <c r="AA387" s="2">
        <v>50</v>
      </c>
    </row>
    <row r="388" spans="2:27" x14ac:dyDescent="0.25">
      <c r="B388" s="62">
        <v>43244</v>
      </c>
      <c r="C388" s="70">
        <v>1</v>
      </c>
      <c r="D388" s="70">
        <v>10.199999999999999</v>
      </c>
      <c r="E388" s="94">
        <v>0.44</v>
      </c>
      <c r="F388" s="70">
        <v>18</v>
      </c>
      <c r="G388" s="26">
        <f t="shared" si="125"/>
        <v>5261.52</v>
      </c>
      <c r="H388" s="26">
        <f t="shared" si="126"/>
        <v>68.189299200000008</v>
      </c>
      <c r="I388" s="68">
        <f t="shared" si="127"/>
        <v>39.21178792409431</v>
      </c>
      <c r="J388" s="69">
        <v>32</v>
      </c>
      <c r="K388" s="31">
        <f t="shared" si="128"/>
        <v>0.57599999999999996</v>
      </c>
      <c r="L388" s="165"/>
      <c r="M388" s="165"/>
      <c r="N388" s="165"/>
      <c r="O388" s="147"/>
      <c r="P388" s="151"/>
      <c r="Q388" s="154"/>
      <c r="V388" s="32">
        <v>420</v>
      </c>
      <c r="W388" s="2">
        <v>620</v>
      </c>
      <c r="X388" s="12">
        <f t="shared" si="130"/>
        <v>241.51811385853938</v>
      </c>
      <c r="Y388" s="12">
        <f t="shared" si="131"/>
        <v>356.5267395054629</v>
      </c>
      <c r="Z388" s="2">
        <v>30</v>
      </c>
      <c r="AA388" s="2">
        <v>50</v>
      </c>
    </row>
    <row r="389" spans="2:27" x14ac:dyDescent="0.25">
      <c r="B389" s="62">
        <v>43244</v>
      </c>
      <c r="C389" s="70">
        <v>2</v>
      </c>
      <c r="D389" s="70">
        <v>9.66</v>
      </c>
      <c r="E389" s="94">
        <v>0.24</v>
      </c>
      <c r="F389" s="70">
        <v>34</v>
      </c>
      <c r="G389" s="26">
        <f t="shared" si="125"/>
        <v>2869.92</v>
      </c>
      <c r="H389" s="26">
        <f t="shared" si="126"/>
        <v>70.255641600000004</v>
      </c>
      <c r="I389" s="68">
        <f t="shared" si="127"/>
        <v>40.400023921794137</v>
      </c>
      <c r="J389" s="69">
        <v>16</v>
      </c>
      <c r="K389" s="31">
        <f t="shared" si="128"/>
        <v>0.54400000000000004</v>
      </c>
      <c r="L389" s="162"/>
      <c r="M389" s="162"/>
      <c r="N389" s="162"/>
      <c r="O389" s="147"/>
      <c r="P389" s="151"/>
      <c r="Q389" s="154"/>
      <c r="V389" s="32">
        <v>420</v>
      </c>
      <c r="W389" s="2">
        <v>620</v>
      </c>
      <c r="X389" s="12">
        <f t="shared" si="130"/>
        <v>241.51811385853938</v>
      </c>
      <c r="Y389" s="12">
        <f t="shared" si="131"/>
        <v>356.5267395054629</v>
      </c>
      <c r="Z389" s="2">
        <v>30</v>
      </c>
      <c r="AA389" s="2">
        <v>50</v>
      </c>
    </row>
    <row r="390" spans="2:27" x14ac:dyDescent="0.25">
      <c r="B390" s="62">
        <v>43245</v>
      </c>
      <c r="C390" s="70">
        <v>3</v>
      </c>
      <c r="D390" s="70">
        <v>9.57</v>
      </c>
      <c r="E390" s="94">
        <v>0.13</v>
      </c>
      <c r="F390" s="70">
        <v>30</v>
      </c>
      <c r="G390" s="26">
        <f t="shared" si="125"/>
        <v>1554.54</v>
      </c>
      <c r="H390" s="26">
        <f t="shared" si="126"/>
        <v>33.578063999999998</v>
      </c>
      <c r="I390" s="68">
        <f t="shared" si="127"/>
        <v>19.308834962622193</v>
      </c>
      <c r="J390" s="69">
        <v>12</v>
      </c>
      <c r="K390" s="31">
        <f t="shared" si="128"/>
        <v>0.36</v>
      </c>
      <c r="L390" s="161">
        <f>SUM(H390:H393)</f>
        <v>245.37816000000001</v>
      </c>
      <c r="M390" s="163">
        <f>SUM(I390:I393)</f>
        <v>141.1030247268545</v>
      </c>
      <c r="N390" s="164">
        <f>SUM(K390:K393)</f>
        <v>1.9160000000000001</v>
      </c>
      <c r="O390" s="147"/>
      <c r="P390" s="151"/>
      <c r="Q390" s="154"/>
      <c r="V390" s="32">
        <v>420</v>
      </c>
      <c r="W390" s="2">
        <v>620</v>
      </c>
      <c r="X390" s="12">
        <f t="shared" si="130"/>
        <v>241.51811385853938</v>
      </c>
      <c r="Y390" s="12">
        <f t="shared" si="131"/>
        <v>356.5267395054629</v>
      </c>
      <c r="Z390" s="2">
        <v>30</v>
      </c>
      <c r="AA390" s="2">
        <v>50</v>
      </c>
    </row>
    <row r="391" spans="2:27" x14ac:dyDescent="0.25">
      <c r="B391" s="62">
        <v>43245</v>
      </c>
      <c r="C391" s="70">
        <v>1</v>
      </c>
      <c r="D391" s="70">
        <v>9.6199999999999992</v>
      </c>
      <c r="E391" s="94">
        <v>0.37</v>
      </c>
      <c r="F391" s="70">
        <v>20</v>
      </c>
      <c r="G391" s="26">
        <f t="shared" si="125"/>
        <v>4424.46</v>
      </c>
      <c r="H391" s="26">
        <f t="shared" si="126"/>
        <v>63.712223999999992</v>
      </c>
      <c r="I391" s="68">
        <f t="shared" si="127"/>
        <v>36.637276595744673</v>
      </c>
      <c r="J391" s="69">
        <v>23</v>
      </c>
      <c r="K391" s="31">
        <f t="shared" si="128"/>
        <v>0.46</v>
      </c>
      <c r="L391" s="165"/>
      <c r="M391" s="165"/>
      <c r="N391" s="165"/>
      <c r="O391" s="147"/>
      <c r="P391" s="151"/>
      <c r="Q391" s="154"/>
      <c r="V391" s="32">
        <v>420</v>
      </c>
      <c r="W391" s="2">
        <v>620</v>
      </c>
      <c r="X391" s="12">
        <f t="shared" si="130"/>
        <v>241.51811385853938</v>
      </c>
      <c r="Y391" s="12">
        <f t="shared" si="131"/>
        <v>356.5267395054629</v>
      </c>
      <c r="Z391" s="2">
        <v>30</v>
      </c>
      <c r="AA391" s="2">
        <v>50</v>
      </c>
    </row>
    <row r="392" spans="2:27" x14ac:dyDescent="0.25">
      <c r="B392" s="62">
        <v>43245</v>
      </c>
      <c r="C392" s="70">
        <v>2</v>
      </c>
      <c r="D392" s="70">
        <v>9.85</v>
      </c>
      <c r="E392" s="94">
        <v>0.37</v>
      </c>
      <c r="F392" s="70">
        <v>34</v>
      </c>
      <c r="G392" s="26">
        <f t="shared" si="125"/>
        <v>4424.46</v>
      </c>
      <c r="H392" s="26">
        <f t="shared" si="126"/>
        <v>108.3107808</v>
      </c>
      <c r="I392" s="68">
        <f t="shared" si="127"/>
        <v>62.283370212765959</v>
      </c>
      <c r="J392" s="69">
        <v>24</v>
      </c>
      <c r="K392" s="31">
        <f t="shared" si="128"/>
        <v>0.81599999999999995</v>
      </c>
      <c r="L392" s="165"/>
      <c r="M392" s="165"/>
      <c r="N392" s="165"/>
      <c r="O392" s="147"/>
      <c r="P392" s="151"/>
      <c r="Q392" s="154"/>
      <c r="V392" s="32">
        <v>420</v>
      </c>
      <c r="W392" s="2">
        <v>620</v>
      </c>
      <c r="X392" s="12">
        <f t="shared" si="130"/>
        <v>241.51811385853938</v>
      </c>
      <c r="Y392" s="12">
        <f t="shared" si="131"/>
        <v>356.5267395054629</v>
      </c>
      <c r="Z392" s="2">
        <v>30</v>
      </c>
      <c r="AA392" s="2">
        <v>50</v>
      </c>
    </row>
    <row r="393" spans="2:27" x14ac:dyDescent="0.25">
      <c r="B393" s="62">
        <v>43245</v>
      </c>
      <c r="C393" s="70">
        <v>3</v>
      </c>
      <c r="D393" s="70">
        <v>10.02</v>
      </c>
      <c r="E393" s="94">
        <v>0.33</v>
      </c>
      <c r="F393" s="70">
        <v>14</v>
      </c>
      <c r="G393" s="26">
        <f t="shared" si="125"/>
        <v>3946.1400000000003</v>
      </c>
      <c r="H393" s="26">
        <f t="shared" si="126"/>
        <v>39.777091200000001</v>
      </c>
      <c r="I393" s="68">
        <f t="shared" si="127"/>
        <v>22.873542955721678</v>
      </c>
      <c r="J393" s="69">
        <v>20</v>
      </c>
      <c r="K393" s="31">
        <f t="shared" si="128"/>
        <v>0.28000000000000003</v>
      </c>
      <c r="L393" s="162"/>
      <c r="M393" s="162"/>
      <c r="N393" s="162"/>
      <c r="O393" s="148"/>
      <c r="P393" s="152"/>
      <c r="Q393" s="155"/>
      <c r="V393" s="32">
        <v>420</v>
      </c>
      <c r="W393" s="2">
        <v>620</v>
      </c>
      <c r="X393" s="12">
        <f t="shared" si="130"/>
        <v>241.51811385853938</v>
      </c>
      <c r="Y393" s="12">
        <f t="shared" si="131"/>
        <v>356.5267395054629</v>
      </c>
      <c r="Z393" s="2">
        <v>30</v>
      </c>
      <c r="AA393" s="2">
        <v>50</v>
      </c>
    </row>
    <row r="394" spans="2:27" x14ac:dyDescent="0.25">
      <c r="B394" s="62">
        <v>43246</v>
      </c>
      <c r="C394" s="70">
        <v>2</v>
      </c>
      <c r="D394" s="70">
        <v>10.42</v>
      </c>
      <c r="E394" s="94">
        <v>0.55000000000000004</v>
      </c>
      <c r="F394" s="70">
        <v>24</v>
      </c>
      <c r="G394" s="26">
        <f t="shared" si="125"/>
        <v>6576.9000000000005</v>
      </c>
      <c r="H394" s="26">
        <f t="shared" si="126"/>
        <v>113.64883200000001</v>
      </c>
      <c r="I394" s="68">
        <f t="shared" si="127"/>
        <v>65.352979873490511</v>
      </c>
      <c r="J394" s="69">
        <v>31</v>
      </c>
      <c r="K394" s="31">
        <f t="shared" si="128"/>
        <v>0.74399999999999999</v>
      </c>
      <c r="L394" s="161">
        <f>SUM(H394:H395)</f>
        <v>242.88132960000002</v>
      </c>
      <c r="M394" s="163">
        <f>SUM(I394:I395)</f>
        <v>139.66723956296721</v>
      </c>
      <c r="N394" s="164">
        <f>SUM(K394:K395)</f>
        <v>1.3900000000000001</v>
      </c>
      <c r="O394" s="149">
        <f>SUM(L394:L400)/3</f>
        <v>229.3927056</v>
      </c>
      <c r="P394" s="156">
        <f t="shared" ref="P394:Q394" si="133">SUM(M394:M400)/3</f>
        <v>131.91069902242666</v>
      </c>
      <c r="Q394" s="157">
        <f t="shared" si="133"/>
        <v>1.5333333333333332</v>
      </c>
      <c r="V394" s="32">
        <v>420</v>
      </c>
      <c r="W394" s="2">
        <v>620</v>
      </c>
      <c r="X394" s="12">
        <f t="shared" si="130"/>
        <v>241.51811385853938</v>
      </c>
      <c r="Y394" s="12">
        <f t="shared" si="131"/>
        <v>356.5267395054629</v>
      </c>
      <c r="Z394" s="2">
        <v>30</v>
      </c>
      <c r="AA394" s="2">
        <v>50</v>
      </c>
    </row>
    <row r="395" spans="2:27" x14ac:dyDescent="0.25">
      <c r="B395" s="62">
        <v>43246</v>
      </c>
      <c r="C395" s="70">
        <v>3</v>
      </c>
      <c r="D395" s="70">
        <v>10.09</v>
      </c>
      <c r="E395" s="94">
        <v>0.79</v>
      </c>
      <c r="F395" s="70">
        <v>19</v>
      </c>
      <c r="G395" s="26">
        <f t="shared" si="125"/>
        <v>9446.82</v>
      </c>
      <c r="H395" s="26">
        <f t="shared" si="126"/>
        <v>129.23249759999999</v>
      </c>
      <c r="I395" s="68">
        <f t="shared" si="127"/>
        <v>74.3142596894767</v>
      </c>
      <c r="J395" s="69">
        <v>34</v>
      </c>
      <c r="K395" s="31">
        <f t="shared" si="128"/>
        <v>0.64600000000000002</v>
      </c>
      <c r="L395" s="162"/>
      <c r="M395" s="162"/>
      <c r="N395" s="162"/>
      <c r="O395" s="147"/>
      <c r="P395" s="151"/>
      <c r="Q395" s="154"/>
      <c r="V395" s="32">
        <v>420</v>
      </c>
      <c r="W395" s="2">
        <v>620</v>
      </c>
      <c r="X395" s="12">
        <f t="shared" si="130"/>
        <v>241.51811385853938</v>
      </c>
      <c r="Y395" s="12">
        <f t="shared" si="131"/>
        <v>356.5267395054629</v>
      </c>
      <c r="Z395" s="2">
        <v>30</v>
      </c>
      <c r="AA395" s="2">
        <v>50</v>
      </c>
    </row>
    <row r="396" spans="2:27" x14ac:dyDescent="0.25">
      <c r="B396" s="62">
        <v>43247</v>
      </c>
      <c r="C396" s="70">
        <v>2</v>
      </c>
      <c r="D396" s="70">
        <v>10.25</v>
      </c>
      <c r="E396" s="94">
        <v>0.48</v>
      </c>
      <c r="F396" s="70">
        <v>34</v>
      </c>
      <c r="G396" s="26">
        <f t="shared" si="125"/>
        <v>5739.84</v>
      </c>
      <c r="H396" s="26">
        <f t="shared" si="126"/>
        <v>140.51128320000001</v>
      </c>
      <c r="I396" s="68">
        <f t="shared" si="127"/>
        <v>80.800047843588274</v>
      </c>
      <c r="J396" s="69">
        <v>29</v>
      </c>
      <c r="K396" s="31">
        <f t="shared" si="128"/>
        <v>0.98599999999999999</v>
      </c>
      <c r="L396" s="161">
        <f>SUM(H396:H397)</f>
        <v>176.32788479999999</v>
      </c>
      <c r="M396" s="163">
        <f>SUM(I396:I397)</f>
        <v>101.39613847038528</v>
      </c>
      <c r="N396" s="164">
        <f>SUM(K396:K397)</f>
        <v>1.226</v>
      </c>
      <c r="O396" s="147"/>
      <c r="P396" s="151"/>
      <c r="Q396" s="154"/>
      <c r="V396" s="32">
        <v>420</v>
      </c>
      <c r="W396" s="2">
        <v>620</v>
      </c>
      <c r="X396" s="12">
        <f t="shared" si="130"/>
        <v>241.51811385853938</v>
      </c>
      <c r="Y396" s="12">
        <f t="shared" si="131"/>
        <v>356.5267395054629</v>
      </c>
      <c r="Z396" s="2">
        <v>30</v>
      </c>
      <c r="AA396" s="2">
        <v>50</v>
      </c>
    </row>
    <row r="397" spans="2:27" x14ac:dyDescent="0.25">
      <c r="B397" s="62">
        <v>43247</v>
      </c>
      <c r="C397" s="70">
        <v>3</v>
      </c>
      <c r="D397" s="70">
        <v>9.93</v>
      </c>
      <c r="E397" s="94">
        <v>0.52</v>
      </c>
      <c r="F397" s="70">
        <v>8</v>
      </c>
      <c r="G397" s="26">
        <f t="shared" si="125"/>
        <v>6218.16</v>
      </c>
      <c r="H397" s="26">
        <f t="shared" si="126"/>
        <v>35.816601599999998</v>
      </c>
      <c r="I397" s="68">
        <f t="shared" si="127"/>
        <v>20.596090626797007</v>
      </c>
      <c r="J397" s="69">
        <v>30</v>
      </c>
      <c r="K397" s="31">
        <f t="shared" si="128"/>
        <v>0.24</v>
      </c>
      <c r="L397" s="162"/>
      <c r="M397" s="162"/>
      <c r="N397" s="162"/>
      <c r="O397" s="147"/>
      <c r="P397" s="151"/>
      <c r="Q397" s="154"/>
      <c r="V397" s="32">
        <v>420</v>
      </c>
      <c r="W397" s="2">
        <v>620</v>
      </c>
      <c r="X397" s="12">
        <f t="shared" si="130"/>
        <v>241.51811385853938</v>
      </c>
      <c r="Y397" s="12">
        <f t="shared" si="131"/>
        <v>356.5267395054629</v>
      </c>
      <c r="Z397" s="2">
        <v>30</v>
      </c>
      <c r="AA397" s="2">
        <v>50</v>
      </c>
    </row>
    <row r="398" spans="2:27" x14ac:dyDescent="0.25">
      <c r="B398" s="62">
        <v>43248</v>
      </c>
      <c r="C398" s="70">
        <v>3</v>
      </c>
      <c r="D398" s="70">
        <v>9.5399999999999991</v>
      </c>
      <c r="E398" s="94">
        <v>0.24</v>
      </c>
      <c r="F398" s="70">
        <v>30</v>
      </c>
      <c r="G398" s="26">
        <f t="shared" si="125"/>
        <v>2869.92</v>
      </c>
      <c r="H398" s="26">
        <f t="shared" si="126"/>
        <v>61.990271999999997</v>
      </c>
      <c r="I398" s="68">
        <f t="shared" si="127"/>
        <v>35.647079930994821</v>
      </c>
      <c r="J398" s="69">
        <v>16</v>
      </c>
      <c r="K398" s="31">
        <f t="shared" si="128"/>
        <v>0.48</v>
      </c>
      <c r="L398" s="161">
        <f>SUM(H398:H400)</f>
        <v>268.96890239999993</v>
      </c>
      <c r="M398" s="163">
        <f>SUM(I398:I400)</f>
        <v>154.66871903392752</v>
      </c>
      <c r="N398" s="164">
        <f>SUM(K398:K400)</f>
        <v>1.984</v>
      </c>
      <c r="O398" s="147"/>
      <c r="P398" s="151"/>
      <c r="Q398" s="154"/>
      <c r="V398" s="32">
        <v>420</v>
      </c>
      <c r="W398" s="2">
        <v>620</v>
      </c>
      <c r="X398" s="12">
        <f t="shared" si="130"/>
        <v>241.51811385853938</v>
      </c>
      <c r="Y398" s="12">
        <f t="shared" si="131"/>
        <v>356.5267395054629</v>
      </c>
      <c r="Z398" s="2">
        <v>30</v>
      </c>
      <c r="AA398" s="2">
        <v>50</v>
      </c>
    </row>
    <row r="399" spans="2:27" x14ac:dyDescent="0.25">
      <c r="B399" s="62">
        <v>43248</v>
      </c>
      <c r="C399" s="70">
        <v>1</v>
      </c>
      <c r="D399" s="70">
        <v>9.24</v>
      </c>
      <c r="E399" s="94">
        <v>0.24</v>
      </c>
      <c r="F399" s="70">
        <v>20</v>
      </c>
      <c r="G399" s="26">
        <f t="shared" si="125"/>
        <v>2869.92</v>
      </c>
      <c r="H399" s="26">
        <f t="shared" si="126"/>
        <v>41.326847999999998</v>
      </c>
      <c r="I399" s="68">
        <f t="shared" si="127"/>
        <v>23.764719953996547</v>
      </c>
      <c r="J399" s="69">
        <v>16</v>
      </c>
      <c r="K399" s="31">
        <f t="shared" si="128"/>
        <v>0.32</v>
      </c>
      <c r="L399" s="165"/>
      <c r="M399" s="165"/>
      <c r="N399" s="165"/>
      <c r="O399" s="147"/>
      <c r="P399" s="151"/>
      <c r="Q399" s="154"/>
      <c r="V399" s="32">
        <v>420</v>
      </c>
      <c r="W399" s="2">
        <v>620</v>
      </c>
      <c r="X399" s="12">
        <f t="shared" si="130"/>
        <v>241.51811385853938</v>
      </c>
      <c r="Y399" s="12">
        <f t="shared" si="131"/>
        <v>356.5267395054629</v>
      </c>
      <c r="Z399" s="2">
        <v>30</v>
      </c>
      <c r="AA399" s="2">
        <v>50</v>
      </c>
    </row>
    <row r="400" spans="2:27" x14ac:dyDescent="0.25">
      <c r="B400" s="62">
        <v>43248</v>
      </c>
      <c r="C400" s="70">
        <v>2</v>
      </c>
      <c r="D400" s="70">
        <v>10.15</v>
      </c>
      <c r="E400" s="94">
        <v>0.52</v>
      </c>
      <c r="F400" s="70">
        <v>37</v>
      </c>
      <c r="G400" s="26">
        <f t="shared" si="125"/>
        <v>6218.16</v>
      </c>
      <c r="H400" s="26">
        <f t="shared" si="126"/>
        <v>165.65178239999997</v>
      </c>
      <c r="I400" s="68">
        <f t="shared" si="127"/>
        <v>95.256919148936149</v>
      </c>
      <c r="J400" s="69">
        <v>32</v>
      </c>
      <c r="K400" s="31">
        <f t="shared" si="128"/>
        <v>1.1839999999999999</v>
      </c>
      <c r="L400" s="165"/>
      <c r="M400" s="165"/>
      <c r="N400" s="165"/>
      <c r="O400" s="148"/>
      <c r="P400" s="152"/>
      <c r="Q400" s="155"/>
      <c r="V400" s="32">
        <v>420</v>
      </c>
      <c r="W400" s="2">
        <v>620</v>
      </c>
      <c r="X400" s="12">
        <f t="shared" si="130"/>
        <v>241.51811385853938</v>
      </c>
      <c r="Y400" s="12">
        <f t="shared" si="131"/>
        <v>356.5267395054629</v>
      </c>
      <c r="Z400" s="2">
        <v>30</v>
      </c>
      <c r="AA400" s="2">
        <v>50</v>
      </c>
    </row>
    <row r="401" spans="2:27" x14ac:dyDescent="0.25">
      <c r="B401" s="62">
        <v>43249</v>
      </c>
      <c r="C401" s="70">
        <v>3</v>
      </c>
      <c r="D401" s="70">
        <v>10.1</v>
      </c>
      <c r="E401" s="94">
        <v>0.28999999999999998</v>
      </c>
      <c r="F401" s="70">
        <v>29</v>
      </c>
      <c r="G401" s="26">
        <f t="shared" si="125"/>
        <v>3467.8199999999997</v>
      </c>
      <c r="H401" s="26">
        <f t="shared" si="126"/>
        <v>72.408081599999988</v>
      </c>
      <c r="I401" s="68">
        <f t="shared" si="127"/>
        <v>41.637769752731444</v>
      </c>
      <c r="J401" s="69">
        <v>26</v>
      </c>
      <c r="K401" s="31">
        <f t="shared" si="128"/>
        <v>0.754</v>
      </c>
      <c r="L401" s="161">
        <f>SUM(H401:H404)</f>
        <v>285.58573919999998</v>
      </c>
      <c r="M401" s="163">
        <f>SUM(I401:I404)</f>
        <v>164.22411684876363</v>
      </c>
      <c r="N401" s="164">
        <f>SUM(K401:K404)</f>
        <v>2.6230000000000002</v>
      </c>
      <c r="O401" s="149">
        <f>SUM(L401:L412)/3</f>
        <v>261.93759839999996</v>
      </c>
      <c r="P401" s="156">
        <f t="shared" ref="P401:Q401" si="134">SUM(M401:M412)/3</f>
        <v>150.62541598619893</v>
      </c>
      <c r="Q401" s="157">
        <f t="shared" si="134"/>
        <v>2.3366666666666664</v>
      </c>
      <c r="V401" s="32">
        <v>420</v>
      </c>
      <c r="W401" s="2">
        <v>620</v>
      </c>
      <c r="X401" s="12">
        <f t="shared" si="130"/>
        <v>241.51811385853938</v>
      </c>
      <c r="Y401" s="12">
        <f t="shared" si="131"/>
        <v>356.5267395054629</v>
      </c>
      <c r="Z401" s="2">
        <v>30</v>
      </c>
      <c r="AA401" s="2">
        <v>50</v>
      </c>
    </row>
    <row r="402" spans="2:27" x14ac:dyDescent="0.25">
      <c r="B402" s="62">
        <v>43249</v>
      </c>
      <c r="C402" s="70">
        <v>1</v>
      </c>
      <c r="D402" s="70">
        <v>10.49</v>
      </c>
      <c r="E402" s="94">
        <v>0.42</v>
      </c>
      <c r="F402" s="70">
        <v>20</v>
      </c>
      <c r="G402" s="26">
        <f t="shared" si="125"/>
        <v>5022.3599999999997</v>
      </c>
      <c r="H402" s="26">
        <f t="shared" si="126"/>
        <v>72.321984</v>
      </c>
      <c r="I402" s="68">
        <f t="shared" si="127"/>
        <v>41.588259919493957</v>
      </c>
      <c r="J402" s="69">
        <v>29</v>
      </c>
      <c r="K402" s="31">
        <f t="shared" si="128"/>
        <v>0.57999999999999996</v>
      </c>
      <c r="L402" s="165"/>
      <c r="M402" s="165"/>
      <c r="N402" s="165"/>
      <c r="O402" s="147"/>
      <c r="P402" s="151"/>
      <c r="Q402" s="154"/>
      <c r="V402" s="32">
        <v>420</v>
      </c>
      <c r="W402" s="2">
        <v>620</v>
      </c>
      <c r="X402" s="12">
        <f t="shared" si="130"/>
        <v>241.51811385853938</v>
      </c>
      <c r="Y402" s="12">
        <f t="shared" si="131"/>
        <v>356.5267395054629</v>
      </c>
      <c r="Z402" s="2">
        <v>30</v>
      </c>
      <c r="AA402" s="2">
        <v>50</v>
      </c>
    </row>
    <row r="403" spans="2:27" x14ac:dyDescent="0.25">
      <c r="B403" s="62">
        <v>43249</v>
      </c>
      <c r="C403" s="70">
        <v>2</v>
      </c>
      <c r="D403" s="70">
        <v>10.210000000000001</v>
      </c>
      <c r="E403" s="94">
        <v>0.28000000000000003</v>
      </c>
      <c r="F403" s="70">
        <v>31</v>
      </c>
      <c r="G403" s="26">
        <f t="shared" si="125"/>
        <v>3348.2400000000002</v>
      </c>
      <c r="H403" s="26">
        <f t="shared" si="126"/>
        <v>74.732716799999992</v>
      </c>
      <c r="I403" s="68">
        <f t="shared" si="127"/>
        <v>42.974535250143752</v>
      </c>
      <c r="J403" s="69">
        <v>23</v>
      </c>
      <c r="K403" s="31">
        <f t="shared" si="128"/>
        <v>0.71299999999999997</v>
      </c>
      <c r="L403" s="165"/>
      <c r="M403" s="165"/>
      <c r="N403" s="165"/>
      <c r="O403" s="147"/>
      <c r="P403" s="151"/>
      <c r="Q403" s="154"/>
      <c r="V403" s="32">
        <v>420</v>
      </c>
      <c r="W403" s="2">
        <v>620</v>
      </c>
      <c r="X403" s="12">
        <f t="shared" si="130"/>
        <v>241.51811385853938</v>
      </c>
      <c r="Y403" s="12">
        <f t="shared" si="131"/>
        <v>356.5267395054629</v>
      </c>
      <c r="Z403" s="2">
        <v>30</v>
      </c>
      <c r="AA403" s="2">
        <v>50</v>
      </c>
    </row>
    <row r="404" spans="2:27" x14ac:dyDescent="0.25">
      <c r="B404" s="62">
        <v>43249</v>
      </c>
      <c r="C404" s="70">
        <v>3</v>
      </c>
      <c r="D404" s="70">
        <v>10.35</v>
      </c>
      <c r="E404" s="94">
        <v>0.32</v>
      </c>
      <c r="F404" s="70">
        <v>24</v>
      </c>
      <c r="G404" s="26">
        <f t="shared" si="125"/>
        <v>3826.56</v>
      </c>
      <c r="H404" s="26">
        <f t="shared" si="126"/>
        <v>66.122956799999997</v>
      </c>
      <c r="I404" s="68">
        <f t="shared" si="127"/>
        <v>38.023551926394475</v>
      </c>
      <c r="J404" s="69">
        <v>24</v>
      </c>
      <c r="K404" s="31">
        <f t="shared" si="128"/>
        <v>0.57599999999999996</v>
      </c>
      <c r="L404" s="162"/>
      <c r="M404" s="162"/>
      <c r="N404" s="162"/>
      <c r="O404" s="147"/>
      <c r="P404" s="151"/>
      <c r="Q404" s="154"/>
      <c r="V404" s="32">
        <v>420</v>
      </c>
      <c r="W404" s="2">
        <v>620</v>
      </c>
      <c r="X404" s="12">
        <f t="shared" si="130"/>
        <v>241.51811385853938</v>
      </c>
      <c r="Y404" s="12">
        <f t="shared" si="131"/>
        <v>356.5267395054629</v>
      </c>
      <c r="Z404" s="2">
        <v>30</v>
      </c>
      <c r="AA404" s="2">
        <v>50</v>
      </c>
    </row>
    <row r="405" spans="2:27" x14ac:dyDescent="0.25">
      <c r="B405" s="62">
        <v>43250</v>
      </c>
      <c r="C405" s="70">
        <v>2</v>
      </c>
      <c r="D405" s="70">
        <v>10.3</v>
      </c>
      <c r="E405" s="94">
        <v>0.22</v>
      </c>
      <c r="F405" s="70">
        <v>30</v>
      </c>
      <c r="G405" s="26">
        <f t="shared" si="125"/>
        <v>2630.76</v>
      </c>
      <c r="H405" s="26">
        <f t="shared" si="126"/>
        <v>56.824416000000006</v>
      </c>
      <c r="I405" s="68">
        <f t="shared" si="127"/>
        <v>32.676489936745256</v>
      </c>
      <c r="J405" s="69">
        <v>15</v>
      </c>
      <c r="K405" s="31">
        <f t="shared" si="128"/>
        <v>0.45</v>
      </c>
      <c r="L405" s="161">
        <f>SUM(H405:H408)</f>
        <v>262.59767999999997</v>
      </c>
      <c r="M405" s="163">
        <f>SUM(I405:I408)</f>
        <v>151.00499137435307</v>
      </c>
      <c r="N405" s="164">
        <f>SUM(K405:K408)</f>
        <v>2.42</v>
      </c>
      <c r="O405" s="147"/>
      <c r="P405" s="151"/>
      <c r="Q405" s="154"/>
      <c r="V405" s="32">
        <v>420</v>
      </c>
      <c r="W405" s="2">
        <v>620</v>
      </c>
      <c r="X405" s="12">
        <f t="shared" si="130"/>
        <v>241.51811385853938</v>
      </c>
      <c r="Y405" s="12">
        <f t="shared" si="131"/>
        <v>356.5267395054629</v>
      </c>
      <c r="Z405" s="2">
        <v>30</v>
      </c>
      <c r="AA405" s="2">
        <v>50</v>
      </c>
    </row>
    <row r="406" spans="2:27" x14ac:dyDescent="0.25">
      <c r="B406" s="62">
        <v>43250</v>
      </c>
      <c r="C406" s="70">
        <v>3</v>
      </c>
      <c r="D406" s="70">
        <v>9.92</v>
      </c>
      <c r="E406" s="94">
        <v>0.28000000000000003</v>
      </c>
      <c r="F406" s="70">
        <v>30</v>
      </c>
      <c r="G406" s="26">
        <f t="shared" si="125"/>
        <v>3348.2400000000002</v>
      </c>
      <c r="H406" s="26">
        <f t="shared" si="126"/>
        <v>72.321984</v>
      </c>
      <c r="I406" s="68">
        <f t="shared" si="127"/>
        <v>41.588259919493957</v>
      </c>
      <c r="J406" s="69">
        <v>21</v>
      </c>
      <c r="K406" s="31">
        <f t="shared" si="128"/>
        <v>0.63</v>
      </c>
      <c r="L406" s="165"/>
      <c r="M406" s="165"/>
      <c r="N406" s="165"/>
      <c r="O406" s="147"/>
      <c r="P406" s="151"/>
      <c r="Q406" s="154"/>
      <c r="V406" s="32">
        <v>420</v>
      </c>
      <c r="W406" s="2">
        <v>620</v>
      </c>
      <c r="X406" s="12">
        <f t="shared" si="130"/>
        <v>241.51811385853938</v>
      </c>
      <c r="Y406" s="12">
        <f t="shared" si="131"/>
        <v>356.5267395054629</v>
      </c>
      <c r="Z406" s="2">
        <v>30</v>
      </c>
      <c r="AA406" s="2">
        <v>50</v>
      </c>
    </row>
    <row r="407" spans="2:27" x14ac:dyDescent="0.25">
      <c r="B407" s="62">
        <v>43250</v>
      </c>
      <c r="C407" s="70">
        <v>1</v>
      </c>
      <c r="D407" s="70">
        <v>9.65</v>
      </c>
      <c r="E407" s="94">
        <v>0.34</v>
      </c>
      <c r="F407" s="70">
        <v>20</v>
      </c>
      <c r="G407" s="26">
        <f t="shared" si="125"/>
        <v>4065.7200000000003</v>
      </c>
      <c r="H407" s="26">
        <f t="shared" si="126"/>
        <v>58.546368000000001</v>
      </c>
      <c r="I407" s="68">
        <f t="shared" si="127"/>
        <v>33.666686601495108</v>
      </c>
      <c r="J407" s="69">
        <v>28</v>
      </c>
      <c r="K407" s="31">
        <f t="shared" si="128"/>
        <v>0.56000000000000005</v>
      </c>
      <c r="L407" s="165"/>
      <c r="M407" s="165"/>
      <c r="N407" s="165"/>
      <c r="O407" s="147"/>
      <c r="P407" s="151"/>
      <c r="Q407" s="154"/>
      <c r="V407" s="32">
        <v>420</v>
      </c>
      <c r="W407" s="2">
        <v>620</v>
      </c>
      <c r="X407" s="12">
        <f t="shared" si="130"/>
        <v>241.51811385853938</v>
      </c>
      <c r="Y407" s="12">
        <f t="shared" si="131"/>
        <v>356.5267395054629</v>
      </c>
      <c r="Z407" s="2">
        <v>30</v>
      </c>
      <c r="AA407" s="2">
        <v>50</v>
      </c>
    </row>
    <row r="408" spans="2:27" x14ac:dyDescent="0.25">
      <c r="B408" s="62">
        <v>43250</v>
      </c>
      <c r="C408" s="70">
        <v>2</v>
      </c>
      <c r="D408" s="70">
        <v>10.38</v>
      </c>
      <c r="E408" s="94">
        <v>0.28999999999999998</v>
      </c>
      <c r="F408" s="70">
        <v>30</v>
      </c>
      <c r="G408" s="26">
        <f t="shared" si="125"/>
        <v>3467.8199999999997</v>
      </c>
      <c r="H408" s="26">
        <f t="shared" si="126"/>
        <v>74.904911999999996</v>
      </c>
      <c r="I408" s="68">
        <f t="shared" si="127"/>
        <v>43.07355491661874</v>
      </c>
      <c r="J408" s="69">
        <v>26</v>
      </c>
      <c r="K408" s="31">
        <f t="shared" si="128"/>
        <v>0.78</v>
      </c>
      <c r="L408" s="162"/>
      <c r="M408" s="162"/>
      <c r="N408" s="162"/>
      <c r="O408" s="147"/>
      <c r="P408" s="151"/>
      <c r="Q408" s="154"/>
      <c r="V408" s="32">
        <v>420</v>
      </c>
      <c r="W408" s="2">
        <v>620</v>
      </c>
      <c r="X408" s="12">
        <f t="shared" si="130"/>
        <v>241.51811385853938</v>
      </c>
      <c r="Y408" s="12">
        <f t="shared" si="131"/>
        <v>356.5267395054629</v>
      </c>
      <c r="Z408" s="2">
        <v>30</v>
      </c>
      <c r="AA408" s="2">
        <v>50</v>
      </c>
    </row>
    <row r="409" spans="2:27" x14ac:dyDescent="0.25">
      <c r="B409" s="62">
        <v>43251</v>
      </c>
      <c r="C409" s="70">
        <v>3</v>
      </c>
      <c r="D409" s="70">
        <v>10.01</v>
      </c>
      <c r="E409" s="94">
        <v>0.17</v>
      </c>
      <c r="F409" s="70">
        <v>27</v>
      </c>
      <c r="G409" s="26">
        <f t="shared" si="125"/>
        <v>2032.8600000000001</v>
      </c>
      <c r="H409" s="26">
        <f t="shared" si="126"/>
        <v>39.518798400000001</v>
      </c>
      <c r="I409" s="68">
        <f t="shared" si="127"/>
        <v>22.725013456009201</v>
      </c>
      <c r="J409" s="69">
        <v>14</v>
      </c>
      <c r="K409" s="31">
        <f t="shared" si="128"/>
        <v>0.378</v>
      </c>
      <c r="L409" s="161">
        <f>SUM(H409:H412)</f>
        <v>237.62937600000001</v>
      </c>
      <c r="M409" s="163">
        <f>SUM(I409:I412)</f>
        <v>136.64713973548015</v>
      </c>
      <c r="N409" s="164">
        <f>SUM(K409:K412)</f>
        <v>1.9670000000000001</v>
      </c>
      <c r="O409" s="147"/>
      <c r="P409" s="151"/>
      <c r="Q409" s="154"/>
      <c r="V409" s="32">
        <v>420</v>
      </c>
      <c r="W409" s="2">
        <v>620</v>
      </c>
      <c r="X409" s="12">
        <f t="shared" si="130"/>
        <v>241.51811385853938</v>
      </c>
      <c r="Y409" s="12">
        <f t="shared" si="131"/>
        <v>356.5267395054629</v>
      </c>
      <c r="Z409" s="2">
        <v>30</v>
      </c>
      <c r="AA409" s="2">
        <v>50</v>
      </c>
    </row>
    <row r="410" spans="2:27" x14ac:dyDescent="0.25">
      <c r="B410" s="62">
        <v>43251</v>
      </c>
      <c r="C410" s="70">
        <v>2</v>
      </c>
      <c r="D410" s="70">
        <v>10.08</v>
      </c>
      <c r="E410" s="94">
        <v>0.35</v>
      </c>
      <c r="F410" s="70">
        <v>15</v>
      </c>
      <c r="G410" s="26">
        <f t="shared" si="125"/>
        <v>4185.3</v>
      </c>
      <c r="H410" s="26">
        <f t="shared" si="126"/>
        <v>45.201239999999999</v>
      </c>
      <c r="I410" s="68">
        <f t="shared" si="127"/>
        <v>25.992662449683724</v>
      </c>
      <c r="J410" s="69">
        <v>27</v>
      </c>
      <c r="K410" s="31">
        <f t="shared" si="128"/>
        <v>0.40500000000000003</v>
      </c>
      <c r="L410" s="165"/>
      <c r="M410" s="165"/>
      <c r="N410" s="165"/>
      <c r="O410" s="147"/>
      <c r="P410" s="151"/>
      <c r="Q410" s="154"/>
      <c r="V410" s="32">
        <v>420</v>
      </c>
      <c r="W410" s="2">
        <v>620</v>
      </c>
      <c r="X410" s="12">
        <f t="shared" si="130"/>
        <v>241.51811385853938</v>
      </c>
      <c r="Y410" s="12">
        <f t="shared" si="131"/>
        <v>356.5267395054629</v>
      </c>
      <c r="Z410" s="2">
        <v>30</v>
      </c>
      <c r="AA410" s="2">
        <v>50</v>
      </c>
    </row>
    <row r="411" spans="2:27" x14ac:dyDescent="0.25">
      <c r="B411" s="62">
        <v>43251</v>
      </c>
      <c r="C411" s="70">
        <v>3</v>
      </c>
      <c r="D411" s="70">
        <v>10.01</v>
      </c>
      <c r="E411" s="94">
        <v>0.51</v>
      </c>
      <c r="F411" s="70">
        <v>16</v>
      </c>
      <c r="G411" s="26">
        <f t="shared" si="125"/>
        <v>6098.58</v>
      </c>
      <c r="H411" s="26">
        <f t="shared" si="126"/>
        <v>70.255641600000004</v>
      </c>
      <c r="I411" s="68">
        <f t="shared" si="127"/>
        <v>40.400023921794137</v>
      </c>
      <c r="J411" s="69">
        <v>34</v>
      </c>
      <c r="K411" s="31">
        <f t="shared" si="128"/>
        <v>0.54400000000000004</v>
      </c>
      <c r="L411" s="165"/>
      <c r="M411" s="165"/>
      <c r="N411" s="165"/>
      <c r="O411" s="147"/>
      <c r="P411" s="151"/>
      <c r="Q411" s="154"/>
      <c r="V411" s="32">
        <v>420</v>
      </c>
      <c r="W411" s="2">
        <v>620</v>
      </c>
      <c r="X411" s="12">
        <f t="shared" si="130"/>
        <v>241.51811385853938</v>
      </c>
      <c r="Y411" s="12">
        <f t="shared" si="131"/>
        <v>356.5267395054629</v>
      </c>
      <c r="Z411" s="2">
        <v>30</v>
      </c>
      <c r="AA411" s="2">
        <v>50</v>
      </c>
    </row>
    <row r="412" spans="2:27" ht="15.75" thickBot="1" x14ac:dyDescent="0.3">
      <c r="B412" s="63">
        <v>43251</v>
      </c>
      <c r="C412" s="5">
        <v>1</v>
      </c>
      <c r="D412" s="5">
        <v>9.9499999999999993</v>
      </c>
      <c r="E412" s="95">
        <v>0.48</v>
      </c>
      <c r="F412" s="5">
        <v>20</v>
      </c>
      <c r="G412" s="64">
        <f t="shared" si="125"/>
        <v>5739.84</v>
      </c>
      <c r="H412" s="64">
        <f t="shared" si="126"/>
        <v>82.653695999999997</v>
      </c>
      <c r="I412" s="65">
        <f t="shared" si="127"/>
        <v>47.529439907993094</v>
      </c>
      <c r="J412" s="66">
        <v>32</v>
      </c>
      <c r="K412" s="67">
        <f t="shared" si="128"/>
        <v>0.64</v>
      </c>
      <c r="L412" s="176"/>
      <c r="M412" s="176"/>
      <c r="N412" s="176"/>
      <c r="O412" s="198"/>
      <c r="P412" s="196"/>
      <c r="Q412" s="197"/>
      <c r="V412" s="32">
        <v>420</v>
      </c>
      <c r="W412" s="2">
        <v>620</v>
      </c>
      <c r="X412" s="12">
        <f t="shared" si="130"/>
        <v>241.51811385853938</v>
      </c>
      <c r="Y412" s="12">
        <f t="shared" si="131"/>
        <v>356.5267395054629</v>
      </c>
      <c r="Z412" s="2">
        <v>30</v>
      </c>
      <c r="AA412" s="2">
        <v>50</v>
      </c>
    </row>
    <row r="413" spans="2:27" x14ac:dyDescent="0.25">
      <c r="B413" s="62">
        <v>43252</v>
      </c>
      <c r="C413" s="70">
        <v>2</v>
      </c>
      <c r="D413" s="70">
        <v>10.1</v>
      </c>
      <c r="E413" s="94">
        <v>0.12</v>
      </c>
      <c r="F413" s="70">
        <v>34</v>
      </c>
      <c r="G413" s="60">
        <f t="shared" ref="G413" si="135">E413*$M$1</f>
        <v>1434.96</v>
      </c>
      <c r="H413" s="60">
        <f t="shared" ref="H413" si="136">F413*G413/1000*$O$2</f>
        <v>35.127820800000002</v>
      </c>
      <c r="I413" s="77">
        <f t="shared" ref="I413" si="137">H413/$M$2</f>
        <v>20.200011960897069</v>
      </c>
      <c r="J413" s="78">
        <v>6</v>
      </c>
      <c r="K413" s="61">
        <f t="shared" ref="K413" si="138">J413*F413/1000</f>
        <v>0.20399999999999999</v>
      </c>
      <c r="L413" s="161">
        <f>SUM(H413:H415)</f>
        <v>255.02109119999997</v>
      </c>
      <c r="M413" s="163">
        <f>SUM(I413:I415)</f>
        <v>146.64812604945368</v>
      </c>
      <c r="N413" s="164">
        <f>SUM(K413:K415)</f>
        <v>1.022</v>
      </c>
      <c r="O413" s="146">
        <f>SUM(L413:L421)/3</f>
        <v>236.7110016</v>
      </c>
      <c r="P413" s="150">
        <f t="shared" ref="P413:Q413" si="139">SUM(M413:M421)/3</f>
        <v>136.11903484761353</v>
      </c>
      <c r="Q413" s="153">
        <f t="shared" si="139"/>
        <v>0.84766666666666668</v>
      </c>
      <c r="V413" s="32">
        <v>420</v>
      </c>
      <c r="W413" s="2">
        <v>620</v>
      </c>
      <c r="X413" s="12">
        <f t="shared" ref="X413:X476" si="140">V413/$M$2</f>
        <v>241.51811385853938</v>
      </c>
      <c r="Y413" s="12">
        <f t="shared" ref="Y413:Y476" si="141">W413/$M$2</f>
        <v>356.5267395054629</v>
      </c>
      <c r="Z413" s="2">
        <v>30</v>
      </c>
      <c r="AA413" s="2">
        <v>50</v>
      </c>
    </row>
    <row r="414" spans="2:27" x14ac:dyDescent="0.25">
      <c r="B414" s="62">
        <v>43252</v>
      </c>
      <c r="C414" s="70">
        <v>3</v>
      </c>
      <c r="D414" s="70">
        <v>9.5399999999999991</v>
      </c>
      <c r="E414" s="94">
        <v>0.42</v>
      </c>
      <c r="F414" s="70">
        <v>37</v>
      </c>
      <c r="G414" s="26">
        <f t="shared" ref="G414" si="142">E414*$M$1</f>
        <v>5022.3599999999997</v>
      </c>
      <c r="H414" s="26">
        <f t="shared" ref="H414" si="143">F414*G414/1000*$O$2</f>
        <v>133.79567039999998</v>
      </c>
      <c r="I414" s="68">
        <f t="shared" ref="I414" si="144">H414/$M$2</f>
        <v>76.938280851063809</v>
      </c>
      <c r="J414" s="69">
        <v>14</v>
      </c>
      <c r="K414" s="31">
        <f t="shared" ref="K414" si="145">J414*F414/1000</f>
        <v>0.51800000000000002</v>
      </c>
      <c r="L414" s="165"/>
      <c r="M414" s="165"/>
      <c r="N414" s="165"/>
      <c r="O414" s="147"/>
      <c r="P414" s="151"/>
      <c r="Q414" s="154"/>
      <c r="V414" s="32">
        <v>420</v>
      </c>
      <c r="W414" s="2">
        <v>620</v>
      </c>
      <c r="X414" s="12">
        <f t="shared" si="140"/>
        <v>241.51811385853938</v>
      </c>
      <c r="Y414" s="12">
        <f t="shared" si="141"/>
        <v>356.5267395054629</v>
      </c>
      <c r="Z414" s="2">
        <v>30</v>
      </c>
      <c r="AA414" s="2">
        <v>50</v>
      </c>
    </row>
    <row r="415" spans="2:27" x14ac:dyDescent="0.25">
      <c r="B415" s="62">
        <v>43252</v>
      </c>
      <c r="C415" s="70">
        <v>1</v>
      </c>
      <c r="D415" s="70">
        <v>10.11</v>
      </c>
      <c r="E415" s="94">
        <v>0.5</v>
      </c>
      <c r="F415" s="70">
        <v>20</v>
      </c>
      <c r="G415" s="26">
        <f t="shared" ref="G415:G478" si="146">E415*$M$1</f>
        <v>5979</v>
      </c>
      <c r="H415" s="26">
        <f t="shared" ref="H415:H478" si="147">F415*G415/1000*$O$2</f>
        <v>86.0976</v>
      </c>
      <c r="I415" s="68">
        <f t="shared" ref="I415:I478" si="148">H415/$M$2</f>
        <v>49.509833237492806</v>
      </c>
      <c r="J415" s="69">
        <v>15</v>
      </c>
      <c r="K415" s="31">
        <f t="shared" ref="K415:K478" si="149">J415*F415/1000</f>
        <v>0.3</v>
      </c>
      <c r="L415" s="165"/>
      <c r="M415" s="165"/>
      <c r="N415" s="165"/>
      <c r="O415" s="147"/>
      <c r="P415" s="151"/>
      <c r="Q415" s="154"/>
      <c r="V415" s="32">
        <v>420</v>
      </c>
      <c r="W415" s="2">
        <v>620</v>
      </c>
      <c r="X415" s="12">
        <f t="shared" si="140"/>
        <v>241.51811385853938</v>
      </c>
      <c r="Y415" s="12">
        <f t="shared" si="141"/>
        <v>356.5267395054629</v>
      </c>
      <c r="Z415" s="2">
        <v>30</v>
      </c>
      <c r="AA415" s="2">
        <v>50</v>
      </c>
    </row>
    <row r="416" spans="2:27" x14ac:dyDescent="0.25">
      <c r="B416" s="62">
        <v>43253</v>
      </c>
      <c r="C416" s="70">
        <v>2</v>
      </c>
      <c r="D416" s="70">
        <v>10.039999999999999</v>
      </c>
      <c r="E416" s="94">
        <v>0.53</v>
      </c>
      <c r="F416" s="70">
        <v>18</v>
      </c>
      <c r="G416" s="26">
        <f t="shared" si="146"/>
        <v>6337.7400000000007</v>
      </c>
      <c r="H416" s="26">
        <f t="shared" si="147"/>
        <v>82.137110399999997</v>
      </c>
      <c r="I416" s="68">
        <f t="shared" si="148"/>
        <v>47.232380908568139</v>
      </c>
      <c r="J416" s="69">
        <v>15</v>
      </c>
      <c r="K416" s="31">
        <f t="shared" si="149"/>
        <v>0.27</v>
      </c>
      <c r="L416" s="161">
        <f>SUM(H416:H419)</f>
        <v>289.80452159999993</v>
      </c>
      <c r="M416" s="163">
        <f>SUM(I416:I419)</f>
        <v>166.65009867740076</v>
      </c>
      <c r="N416" s="164">
        <f>SUM(K416:K419)</f>
        <v>0.94799999999999995</v>
      </c>
      <c r="O416" s="147"/>
      <c r="P416" s="151"/>
      <c r="Q416" s="154"/>
      <c r="V416" s="32">
        <v>420</v>
      </c>
      <c r="W416" s="2">
        <v>620</v>
      </c>
      <c r="X416" s="12">
        <f t="shared" si="140"/>
        <v>241.51811385853938</v>
      </c>
      <c r="Y416" s="12">
        <f t="shared" si="141"/>
        <v>356.5267395054629</v>
      </c>
      <c r="Z416" s="2">
        <v>30</v>
      </c>
      <c r="AA416" s="2">
        <v>50</v>
      </c>
    </row>
    <row r="417" spans="2:27" x14ac:dyDescent="0.25">
      <c r="B417" s="62">
        <v>43253</v>
      </c>
      <c r="C417" s="70">
        <v>3</v>
      </c>
      <c r="D417" s="70">
        <v>10.49</v>
      </c>
      <c r="E417" s="94">
        <v>0.36</v>
      </c>
      <c r="F417" s="70">
        <v>22</v>
      </c>
      <c r="G417" s="26">
        <f t="shared" si="146"/>
        <v>4304.88</v>
      </c>
      <c r="H417" s="26">
        <f t="shared" si="147"/>
        <v>68.189299199999994</v>
      </c>
      <c r="I417" s="68">
        <f t="shared" si="148"/>
        <v>39.211787924094303</v>
      </c>
      <c r="J417" s="69">
        <v>14</v>
      </c>
      <c r="K417" s="31">
        <f t="shared" si="149"/>
        <v>0.308</v>
      </c>
      <c r="L417" s="165"/>
      <c r="M417" s="165"/>
      <c r="N417" s="165"/>
      <c r="O417" s="147"/>
      <c r="P417" s="151"/>
      <c r="Q417" s="154"/>
      <c r="V417" s="32">
        <v>420</v>
      </c>
      <c r="W417" s="2">
        <v>620</v>
      </c>
      <c r="X417" s="12">
        <f t="shared" si="140"/>
        <v>241.51811385853938</v>
      </c>
      <c r="Y417" s="12">
        <f t="shared" si="141"/>
        <v>356.5267395054629</v>
      </c>
      <c r="Z417" s="2">
        <v>30</v>
      </c>
      <c r="AA417" s="2">
        <v>50</v>
      </c>
    </row>
    <row r="418" spans="2:27" x14ac:dyDescent="0.25">
      <c r="B418" s="62">
        <v>43253</v>
      </c>
      <c r="C418" s="70">
        <v>1</v>
      </c>
      <c r="D418" s="70">
        <v>9.9</v>
      </c>
      <c r="E418" s="94">
        <v>0.84</v>
      </c>
      <c r="F418" s="70">
        <v>10</v>
      </c>
      <c r="G418" s="26">
        <f t="shared" si="146"/>
        <v>10044.719999999999</v>
      </c>
      <c r="H418" s="26">
        <f t="shared" si="147"/>
        <v>72.321984</v>
      </c>
      <c r="I418" s="68">
        <f t="shared" si="148"/>
        <v>41.588259919493957</v>
      </c>
      <c r="J418" s="69">
        <v>19</v>
      </c>
      <c r="K418" s="31">
        <f t="shared" si="149"/>
        <v>0.19</v>
      </c>
      <c r="L418" s="165"/>
      <c r="M418" s="165"/>
      <c r="N418" s="165"/>
      <c r="O418" s="147"/>
      <c r="P418" s="151"/>
      <c r="Q418" s="154"/>
      <c r="V418" s="32">
        <v>420</v>
      </c>
      <c r="W418" s="2">
        <v>620</v>
      </c>
      <c r="X418" s="12">
        <f t="shared" si="140"/>
        <v>241.51811385853938</v>
      </c>
      <c r="Y418" s="12">
        <f t="shared" si="141"/>
        <v>356.5267395054629</v>
      </c>
      <c r="Z418" s="2">
        <v>30</v>
      </c>
      <c r="AA418" s="2">
        <v>50</v>
      </c>
    </row>
    <row r="419" spans="2:27" x14ac:dyDescent="0.25">
      <c r="B419" s="62">
        <v>43253</v>
      </c>
      <c r="C419" s="70">
        <v>2</v>
      </c>
      <c r="D419" s="70">
        <v>10.25</v>
      </c>
      <c r="E419" s="94">
        <v>0.78</v>
      </c>
      <c r="F419" s="70">
        <v>10</v>
      </c>
      <c r="G419" s="26">
        <f t="shared" si="146"/>
        <v>9327.24</v>
      </c>
      <c r="H419" s="26">
        <f t="shared" si="147"/>
        <v>67.156127999999995</v>
      </c>
      <c r="I419" s="68">
        <f t="shared" si="148"/>
        <v>38.617669925244385</v>
      </c>
      <c r="J419" s="69">
        <v>18</v>
      </c>
      <c r="K419" s="31">
        <f t="shared" si="149"/>
        <v>0.18</v>
      </c>
      <c r="L419" s="162"/>
      <c r="M419" s="162"/>
      <c r="N419" s="162"/>
      <c r="O419" s="147"/>
      <c r="P419" s="151"/>
      <c r="Q419" s="154"/>
      <c r="V419" s="32">
        <v>420</v>
      </c>
      <c r="W419" s="2">
        <v>620</v>
      </c>
      <c r="X419" s="12">
        <f t="shared" si="140"/>
        <v>241.51811385853938</v>
      </c>
      <c r="Y419" s="12">
        <f t="shared" si="141"/>
        <v>356.5267395054629</v>
      </c>
      <c r="Z419" s="2">
        <v>30</v>
      </c>
      <c r="AA419" s="2">
        <v>50</v>
      </c>
    </row>
    <row r="420" spans="2:27" x14ac:dyDescent="0.25">
      <c r="B420" s="62">
        <v>43254</v>
      </c>
      <c r="C420" s="70">
        <v>3</v>
      </c>
      <c r="D420" s="70">
        <v>9.6999999999999993</v>
      </c>
      <c r="E420" s="94">
        <v>0.81</v>
      </c>
      <c r="F420" s="70">
        <v>18</v>
      </c>
      <c r="G420" s="26">
        <f t="shared" si="146"/>
        <v>9685.9800000000014</v>
      </c>
      <c r="H420" s="26">
        <f t="shared" si="147"/>
        <v>125.53030080000001</v>
      </c>
      <c r="I420" s="68">
        <f t="shared" si="148"/>
        <v>72.185336860264513</v>
      </c>
      <c r="J420" s="69">
        <v>19</v>
      </c>
      <c r="K420" s="31">
        <f t="shared" si="149"/>
        <v>0.34200000000000003</v>
      </c>
      <c r="L420" s="161">
        <f>SUM(H420:H421)</f>
        <v>165.30739199999999</v>
      </c>
      <c r="M420" s="163">
        <f>SUM(I420:I421)</f>
        <v>95.058879815986188</v>
      </c>
      <c r="N420" s="164">
        <f>SUM(K420:K421)</f>
        <v>0.57300000000000006</v>
      </c>
      <c r="O420" s="147"/>
      <c r="P420" s="151"/>
      <c r="Q420" s="154"/>
      <c r="V420" s="32">
        <v>420</v>
      </c>
      <c r="W420" s="2">
        <v>620</v>
      </c>
      <c r="X420" s="12">
        <f t="shared" si="140"/>
        <v>241.51811385853938</v>
      </c>
      <c r="Y420" s="12">
        <f t="shared" si="141"/>
        <v>356.5267395054629</v>
      </c>
      <c r="Z420" s="2">
        <v>30</v>
      </c>
      <c r="AA420" s="2">
        <v>50</v>
      </c>
    </row>
    <row r="421" spans="2:27" x14ac:dyDescent="0.25">
      <c r="B421" s="62">
        <v>43254</v>
      </c>
      <c r="C421" s="70">
        <v>2</v>
      </c>
      <c r="D421" s="70">
        <v>10.5</v>
      </c>
      <c r="E421" s="94">
        <v>0.22</v>
      </c>
      <c r="F421" s="70">
        <v>21</v>
      </c>
      <c r="G421" s="26">
        <f t="shared" si="146"/>
        <v>2630.76</v>
      </c>
      <c r="H421" s="26">
        <f t="shared" si="147"/>
        <v>39.777091200000001</v>
      </c>
      <c r="I421" s="68">
        <f t="shared" si="148"/>
        <v>22.873542955721678</v>
      </c>
      <c r="J421" s="69">
        <v>11</v>
      </c>
      <c r="K421" s="31">
        <f t="shared" si="149"/>
        <v>0.23100000000000001</v>
      </c>
      <c r="L421" s="162"/>
      <c r="M421" s="162"/>
      <c r="N421" s="162"/>
      <c r="O421" s="148"/>
      <c r="P421" s="152"/>
      <c r="Q421" s="155"/>
      <c r="V421" s="32">
        <v>420</v>
      </c>
      <c r="W421" s="2">
        <v>620</v>
      </c>
      <c r="X421" s="12">
        <f t="shared" si="140"/>
        <v>241.51811385853938</v>
      </c>
      <c r="Y421" s="12">
        <f t="shared" si="141"/>
        <v>356.5267395054629</v>
      </c>
      <c r="Z421" s="2">
        <v>30</v>
      </c>
      <c r="AA421" s="2">
        <v>50</v>
      </c>
    </row>
    <row r="422" spans="2:27" x14ac:dyDescent="0.25">
      <c r="B422" s="62">
        <v>43255</v>
      </c>
      <c r="C422" s="70">
        <v>2</v>
      </c>
      <c r="D422" s="70">
        <v>10.49</v>
      </c>
      <c r="E422" s="94">
        <v>0.22</v>
      </c>
      <c r="F422" s="70">
        <v>36</v>
      </c>
      <c r="G422" s="26">
        <f t="shared" si="146"/>
        <v>2630.76</v>
      </c>
      <c r="H422" s="26">
        <f t="shared" si="147"/>
        <v>68.189299200000008</v>
      </c>
      <c r="I422" s="68">
        <f t="shared" si="148"/>
        <v>39.21178792409431</v>
      </c>
      <c r="J422" s="69">
        <v>11</v>
      </c>
      <c r="K422" s="31">
        <f t="shared" si="149"/>
        <v>0.39600000000000002</v>
      </c>
      <c r="L422" s="161">
        <f>SUM(H422:H425)</f>
        <v>253.72962719999998</v>
      </c>
      <c r="M422" s="163">
        <f>SUM(I422:I425)</f>
        <v>145.9054785508913</v>
      </c>
      <c r="N422" s="164">
        <f>SUM(K422:K425)</f>
        <v>1.4849999999999999</v>
      </c>
      <c r="O422" s="149">
        <f>SUM(L422:L434)/3</f>
        <v>281.07996479999997</v>
      </c>
      <c r="P422" s="156">
        <f t="shared" ref="P422:Q422" si="150">SUM(M422:M434)/3</f>
        <v>161.63310224266817</v>
      </c>
      <c r="Q422" s="157">
        <f t="shared" si="150"/>
        <v>1.5623333333333331</v>
      </c>
      <c r="V422" s="32">
        <v>420</v>
      </c>
      <c r="W422" s="2">
        <v>620</v>
      </c>
      <c r="X422" s="12">
        <f t="shared" si="140"/>
        <v>241.51811385853938</v>
      </c>
      <c r="Y422" s="12">
        <f t="shared" si="141"/>
        <v>356.5267395054629</v>
      </c>
      <c r="Z422" s="2">
        <v>30</v>
      </c>
      <c r="AA422" s="2">
        <v>50</v>
      </c>
    </row>
    <row r="423" spans="2:27" x14ac:dyDescent="0.25">
      <c r="B423" s="62">
        <v>43255</v>
      </c>
      <c r="C423" s="70">
        <v>3</v>
      </c>
      <c r="D423" s="70">
        <v>10.5</v>
      </c>
      <c r="E423" s="94">
        <v>0.21</v>
      </c>
      <c r="F423" s="70">
        <v>37</v>
      </c>
      <c r="G423" s="26">
        <f t="shared" si="146"/>
        <v>2511.1799999999998</v>
      </c>
      <c r="H423" s="26">
        <f t="shared" si="147"/>
        <v>66.897835199999989</v>
      </c>
      <c r="I423" s="68">
        <f t="shared" si="148"/>
        <v>38.469140425531904</v>
      </c>
      <c r="J423" s="69">
        <v>11</v>
      </c>
      <c r="K423" s="31">
        <f t="shared" si="149"/>
        <v>0.40699999999999997</v>
      </c>
      <c r="L423" s="165"/>
      <c r="M423" s="165"/>
      <c r="N423" s="165"/>
      <c r="O423" s="147"/>
      <c r="P423" s="151"/>
      <c r="Q423" s="154"/>
      <c r="V423" s="32">
        <v>420</v>
      </c>
      <c r="W423" s="2">
        <v>620</v>
      </c>
      <c r="X423" s="12">
        <f t="shared" si="140"/>
        <v>241.51811385853938</v>
      </c>
      <c r="Y423" s="12">
        <f t="shared" si="141"/>
        <v>356.5267395054629</v>
      </c>
      <c r="Z423" s="2">
        <v>30</v>
      </c>
      <c r="AA423" s="2">
        <v>50</v>
      </c>
    </row>
    <row r="424" spans="2:27" x14ac:dyDescent="0.25">
      <c r="B424" s="62">
        <v>43255</v>
      </c>
      <c r="C424" s="70">
        <v>1</v>
      </c>
      <c r="D424" s="70">
        <v>10.23</v>
      </c>
      <c r="E424" s="94">
        <v>0.23</v>
      </c>
      <c r="F424" s="70">
        <v>20</v>
      </c>
      <c r="G424" s="26">
        <f t="shared" si="146"/>
        <v>2750.34</v>
      </c>
      <c r="H424" s="26">
        <f t="shared" si="147"/>
        <v>39.604896000000004</v>
      </c>
      <c r="I424" s="68">
        <f t="shared" si="148"/>
        <v>22.774523289246694</v>
      </c>
      <c r="J424" s="69">
        <v>12</v>
      </c>
      <c r="K424" s="31">
        <f t="shared" si="149"/>
        <v>0.24</v>
      </c>
      <c r="L424" s="165"/>
      <c r="M424" s="165"/>
      <c r="N424" s="165"/>
      <c r="O424" s="147"/>
      <c r="P424" s="151"/>
      <c r="Q424" s="154"/>
      <c r="V424" s="32">
        <v>420</v>
      </c>
      <c r="W424" s="2">
        <v>620</v>
      </c>
      <c r="X424" s="12">
        <f t="shared" si="140"/>
        <v>241.51811385853938</v>
      </c>
      <c r="Y424" s="12">
        <f t="shared" si="141"/>
        <v>356.5267395054629</v>
      </c>
      <c r="Z424" s="2">
        <v>30</v>
      </c>
      <c r="AA424" s="2">
        <v>50</v>
      </c>
    </row>
    <row r="425" spans="2:27" x14ac:dyDescent="0.25">
      <c r="B425" s="62">
        <v>43255</v>
      </c>
      <c r="C425" s="70">
        <v>2</v>
      </c>
      <c r="D425" s="70">
        <v>10.119999999999999</v>
      </c>
      <c r="E425" s="94">
        <v>0.27</v>
      </c>
      <c r="F425" s="70">
        <v>34</v>
      </c>
      <c r="G425" s="26">
        <f t="shared" si="146"/>
        <v>3228.6600000000003</v>
      </c>
      <c r="H425" s="26">
        <f t="shared" si="147"/>
        <v>79.037596800000003</v>
      </c>
      <c r="I425" s="68">
        <f t="shared" si="148"/>
        <v>45.450026912018402</v>
      </c>
      <c r="J425" s="69">
        <v>13</v>
      </c>
      <c r="K425" s="31">
        <f t="shared" si="149"/>
        <v>0.442</v>
      </c>
      <c r="L425" s="162"/>
      <c r="M425" s="162"/>
      <c r="N425" s="162"/>
      <c r="O425" s="147"/>
      <c r="P425" s="151"/>
      <c r="Q425" s="154"/>
      <c r="V425" s="32">
        <v>420</v>
      </c>
      <c r="W425" s="2">
        <v>620</v>
      </c>
      <c r="X425" s="12">
        <f t="shared" si="140"/>
        <v>241.51811385853938</v>
      </c>
      <c r="Y425" s="12">
        <f t="shared" si="141"/>
        <v>356.5267395054629</v>
      </c>
      <c r="Z425" s="2">
        <v>30</v>
      </c>
      <c r="AA425" s="2">
        <v>50</v>
      </c>
    </row>
    <row r="426" spans="2:27" x14ac:dyDescent="0.25">
      <c r="B426" s="62">
        <v>43256</v>
      </c>
      <c r="C426" s="70">
        <v>3</v>
      </c>
      <c r="D426" s="70">
        <v>10.34</v>
      </c>
      <c r="E426" s="94">
        <v>0.23</v>
      </c>
      <c r="F426" s="70">
        <v>32</v>
      </c>
      <c r="G426" s="26">
        <f t="shared" si="146"/>
        <v>2750.34</v>
      </c>
      <c r="H426" s="26">
        <f t="shared" si="147"/>
        <v>63.367833599999997</v>
      </c>
      <c r="I426" s="68">
        <f t="shared" si="148"/>
        <v>36.439237262794705</v>
      </c>
      <c r="J426" s="69">
        <v>12</v>
      </c>
      <c r="K426" s="31">
        <f t="shared" si="149"/>
        <v>0.38400000000000001</v>
      </c>
      <c r="L426" s="161">
        <f>SUM(H426:H430)</f>
        <v>315.54770400000001</v>
      </c>
      <c r="M426" s="163">
        <f>SUM(I426:I430)</f>
        <v>181.45353881541112</v>
      </c>
      <c r="N426" s="164">
        <f>SUM(K426:K430)</f>
        <v>1.6850000000000001</v>
      </c>
      <c r="O426" s="147"/>
      <c r="P426" s="151"/>
      <c r="Q426" s="154"/>
      <c r="V426" s="32">
        <v>420</v>
      </c>
      <c r="W426" s="2">
        <v>620</v>
      </c>
      <c r="X426" s="12">
        <f t="shared" si="140"/>
        <v>241.51811385853938</v>
      </c>
      <c r="Y426" s="12">
        <f t="shared" si="141"/>
        <v>356.5267395054629</v>
      </c>
      <c r="Z426" s="2">
        <v>30</v>
      </c>
      <c r="AA426" s="2">
        <v>50</v>
      </c>
    </row>
    <row r="427" spans="2:27" x14ac:dyDescent="0.25">
      <c r="B427" s="62">
        <v>43256</v>
      </c>
      <c r="C427" s="70">
        <v>1</v>
      </c>
      <c r="D427" s="70">
        <v>10.4</v>
      </c>
      <c r="E427" s="94">
        <v>0.21</v>
      </c>
      <c r="F427" s="70">
        <v>20</v>
      </c>
      <c r="G427" s="26">
        <f t="shared" si="146"/>
        <v>2511.1799999999998</v>
      </c>
      <c r="H427" s="26">
        <f t="shared" si="147"/>
        <v>36.160992</v>
      </c>
      <c r="I427" s="68">
        <f t="shared" si="148"/>
        <v>20.794129959746979</v>
      </c>
      <c r="J427" s="69">
        <v>11</v>
      </c>
      <c r="K427" s="31">
        <f t="shared" si="149"/>
        <v>0.22</v>
      </c>
      <c r="L427" s="165"/>
      <c r="M427" s="165"/>
      <c r="N427" s="165"/>
      <c r="O427" s="147"/>
      <c r="P427" s="151"/>
      <c r="Q427" s="154"/>
      <c r="V427" s="32">
        <v>420</v>
      </c>
      <c r="W427" s="2">
        <v>620</v>
      </c>
      <c r="X427" s="12">
        <f t="shared" si="140"/>
        <v>241.51811385853938</v>
      </c>
      <c r="Y427" s="12">
        <f t="shared" si="141"/>
        <v>356.5267395054629</v>
      </c>
      <c r="Z427" s="2">
        <v>30</v>
      </c>
      <c r="AA427" s="2">
        <v>50</v>
      </c>
    </row>
    <row r="428" spans="2:27" x14ac:dyDescent="0.25">
      <c r="B428" s="62">
        <v>43256</v>
      </c>
      <c r="C428" s="70">
        <v>2</v>
      </c>
      <c r="D428" s="70">
        <v>10.42</v>
      </c>
      <c r="E428" s="94">
        <v>0.38</v>
      </c>
      <c r="F428" s="70">
        <v>31</v>
      </c>
      <c r="G428" s="26">
        <f t="shared" si="146"/>
        <v>4544.04</v>
      </c>
      <c r="H428" s="26">
        <f t="shared" si="147"/>
        <v>101.4229728</v>
      </c>
      <c r="I428" s="68">
        <f t="shared" si="148"/>
        <v>58.322583553766528</v>
      </c>
      <c r="J428" s="69">
        <v>14</v>
      </c>
      <c r="K428" s="31">
        <f t="shared" si="149"/>
        <v>0.434</v>
      </c>
      <c r="L428" s="165"/>
      <c r="M428" s="165"/>
      <c r="N428" s="165"/>
      <c r="O428" s="147"/>
      <c r="P428" s="151"/>
      <c r="Q428" s="154"/>
      <c r="V428" s="32">
        <v>420</v>
      </c>
      <c r="W428" s="2">
        <v>620</v>
      </c>
      <c r="X428" s="12">
        <f t="shared" si="140"/>
        <v>241.51811385853938</v>
      </c>
      <c r="Y428" s="12">
        <f t="shared" si="141"/>
        <v>356.5267395054629</v>
      </c>
      <c r="Z428" s="2">
        <v>30</v>
      </c>
      <c r="AA428" s="2">
        <v>50</v>
      </c>
    </row>
    <row r="429" spans="2:27" x14ac:dyDescent="0.25">
      <c r="B429" s="62">
        <v>43256</v>
      </c>
      <c r="C429" s="70">
        <v>3</v>
      </c>
      <c r="D429" s="70">
        <v>10.27</v>
      </c>
      <c r="E429" s="94">
        <v>0.23</v>
      </c>
      <c r="F429" s="70">
        <v>37</v>
      </c>
      <c r="G429" s="26">
        <f t="shared" si="146"/>
        <v>2750.34</v>
      </c>
      <c r="H429" s="26">
        <f t="shared" si="147"/>
        <v>73.269057599999996</v>
      </c>
      <c r="I429" s="68">
        <f t="shared" si="148"/>
        <v>42.132868085106381</v>
      </c>
      <c r="J429" s="69">
        <v>11</v>
      </c>
      <c r="K429" s="31">
        <f t="shared" si="149"/>
        <v>0.40699999999999997</v>
      </c>
      <c r="L429" s="165"/>
      <c r="M429" s="165"/>
      <c r="N429" s="165"/>
      <c r="O429" s="147"/>
      <c r="P429" s="151"/>
      <c r="Q429" s="154"/>
      <c r="V429" s="32">
        <v>420</v>
      </c>
      <c r="W429" s="2">
        <v>620</v>
      </c>
      <c r="X429" s="12">
        <f t="shared" si="140"/>
        <v>241.51811385853938</v>
      </c>
      <c r="Y429" s="12">
        <f t="shared" si="141"/>
        <v>356.5267395054629</v>
      </c>
      <c r="Z429" s="2">
        <v>30</v>
      </c>
      <c r="AA429" s="2">
        <v>50</v>
      </c>
    </row>
    <row r="430" spans="2:27" x14ac:dyDescent="0.25">
      <c r="B430" s="62">
        <v>43256</v>
      </c>
      <c r="C430" s="70">
        <v>1</v>
      </c>
      <c r="D430" s="70">
        <v>10.14</v>
      </c>
      <c r="E430" s="94">
        <v>0.24</v>
      </c>
      <c r="F430" s="70">
        <v>20</v>
      </c>
      <c r="G430" s="26">
        <f t="shared" si="146"/>
        <v>2869.92</v>
      </c>
      <c r="H430" s="26">
        <f t="shared" si="147"/>
        <v>41.326847999999998</v>
      </c>
      <c r="I430" s="68">
        <f t="shared" si="148"/>
        <v>23.764719953996547</v>
      </c>
      <c r="J430" s="69">
        <v>12</v>
      </c>
      <c r="K430" s="31">
        <f t="shared" si="149"/>
        <v>0.24</v>
      </c>
      <c r="L430" s="167"/>
      <c r="M430" s="167"/>
      <c r="N430" s="167"/>
      <c r="O430" s="147"/>
      <c r="P430" s="151"/>
      <c r="Q430" s="154"/>
      <c r="V430" s="32">
        <v>420</v>
      </c>
      <c r="W430" s="2">
        <v>620</v>
      </c>
      <c r="X430" s="12">
        <f t="shared" si="140"/>
        <v>241.51811385853938</v>
      </c>
      <c r="Y430" s="12">
        <f t="shared" si="141"/>
        <v>356.5267395054629</v>
      </c>
      <c r="Z430" s="2">
        <v>30</v>
      </c>
      <c r="AA430" s="2">
        <v>50</v>
      </c>
    </row>
    <row r="431" spans="2:27" x14ac:dyDescent="0.25">
      <c r="B431" s="62">
        <v>43257</v>
      </c>
      <c r="C431" s="70">
        <v>2</v>
      </c>
      <c r="D431" s="70">
        <v>10.31</v>
      </c>
      <c r="E431" s="94">
        <v>0.24</v>
      </c>
      <c r="F431" s="70">
        <v>34</v>
      </c>
      <c r="G431" s="26">
        <f t="shared" si="146"/>
        <v>2869.92</v>
      </c>
      <c r="H431" s="26">
        <f t="shared" si="147"/>
        <v>70.255641600000004</v>
      </c>
      <c r="I431" s="68">
        <f t="shared" si="148"/>
        <v>40.400023921794137</v>
      </c>
      <c r="J431" s="69">
        <v>12</v>
      </c>
      <c r="K431" s="31">
        <f t="shared" si="149"/>
        <v>0.40799999999999997</v>
      </c>
      <c r="L431" s="161">
        <f>SUM(H431:H434)</f>
        <v>273.96256320000003</v>
      </c>
      <c r="M431" s="163">
        <f>SUM(I431:I434)</f>
        <v>157.54028936170215</v>
      </c>
      <c r="N431" s="164">
        <f>SUM(K431:K434)</f>
        <v>1.5169999999999999</v>
      </c>
      <c r="O431" s="147"/>
      <c r="P431" s="151"/>
      <c r="Q431" s="154"/>
      <c r="V431" s="32">
        <v>420</v>
      </c>
      <c r="W431" s="2">
        <v>620</v>
      </c>
      <c r="X431" s="12">
        <f t="shared" si="140"/>
        <v>241.51811385853938</v>
      </c>
      <c r="Y431" s="12">
        <f t="shared" si="141"/>
        <v>356.5267395054629</v>
      </c>
      <c r="Z431" s="2">
        <v>30</v>
      </c>
      <c r="AA431" s="2">
        <v>50</v>
      </c>
    </row>
    <row r="432" spans="2:27" x14ac:dyDescent="0.25">
      <c r="B432" s="62">
        <v>43257</v>
      </c>
      <c r="C432" s="70">
        <v>3</v>
      </c>
      <c r="D432" s="70">
        <v>10.16</v>
      </c>
      <c r="E432" s="94">
        <v>0.3</v>
      </c>
      <c r="F432" s="70">
        <v>37</v>
      </c>
      <c r="G432" s="26">
        <f t="shared" si="146"/>
        <v>3587.4</v>
      </c>
      <c r="H432" s="26">
        <f t="shared" si="147"/>
        <v>95.568336000000016</v>
      </c>
      <c r="I432" s="68">
        <f t="shared" si="148"/>
        <v>54.955914893617027</v>
      </c>
      <c r="J432" s="69">
        <v>13</v>
      </c>
      <c r="K432" s="31">
        <f t="shared" si="149"/>
        <v>0.48099999999999998</v>
      </c>
      <c r="L432" s="165"/>
      <c r="M432" s="165"/>
      <c r="N432" s="165"/>
      <c r="O432" s="147"/>
      <c r="P432" s="151"/>
      <c r="Q432" s="154"/>
      <c r="V432" s="32">
        <v>420</v>
      </c>
      <c r="W432" s="2">
        <v>620</v>
      </c>
      <c r="X432" s="12">
        <f t="shared" si="140"/>
        <v>241.51811385853938</v>
      </c>
      <c r="Y432" s="12">
        <f t="shared" si="141"/>
        <v>356.5267395054629</v>
      </c>
      <c r="Z432" s="2">
        <v>30</v>
      </c>
      <c r="AA432" s="2">
        <v>50</v>
      </c>
    </row>
    <row r="433" spans="2:27" x14ac:dyDescent="0.25">
      <c r="B433" s="62">
        <v>43257</v>
      </c>
      <c r="C433" s="70">
        <v>1</v>
      </c>
      <c r="D433" s="70">
        <v>10.210000000000001</v>
      </c>
      <c r="E433" s="94">
        <v>0.22</v>
      </c>
      <c r="F433" s="70">
        <v>20</v>
      </c>
      <c r="G433" s="26">
        <f t="shared" si="146"/>
        <v>2630.76</v>
      </c>
      <c r="H433" s="26">
        <f t="shared" si="147"/>
        <v>37.882944000000002</v>
      </c>
      <c r="I433" s="68">
        <f t="shared" si="148"/>
        <v>21.784326624496838</v>
      </c>
      <c r="J433" s="69">
        <v>11</v>
      </c>
      <c r="K433" s="31">
        <f t="shared" si="149"/>
        <v>0.22</v>
      </c>
      <c r="L433" s="165"/>
      <c r="M433" s="165"/>
      <c r="N433" s="165"/>
      <c r="O433" s="147"/>
      <c r="P433" s="151"/>
      <c r="Q433" s="154"/>
      <c r="V433" s="32">
        <v>420</v>
      </c>
      <c r="W433" s="2">
        <v>620</v>
      </c>
      <c r="X433" s="12">
        <f t="shared" si="140"/>
        <v>241.51811385853938</v>
      </c>
      <c r="Y433" s="12">
        <f t="shared" si="141"/>
        <v>356.5267395054629</v>
      </c>
      <c r="Z433" s="2">
        <v>30</v>
      </c>
      <c r="AA433" s="2">
        <v>50</v>
      </c>
    </row>
    <row r="434" spans="2:27" x14ac:dyDescent="0.25">
      <c r="B434" s="62">
        <v>43257</v>
      </c>
      <c r="C434" s="70">
        <v>2</v>
      </c>
      <c r="D434" s="70">
        <v>10.32</v>
      </c>
      <c r="E434" s="94">
        <v>0.24</v>
      </c>
      <c r="F434" s="70">
        <v>34</v>
      </c>
      <c r="G434" s="26">
        <f t="shared" si="146"/>
        <v>2869.92</v>
      </c>
      <c r="H434" s="26">
        <f t="shared" si="147"/>
        <v>70.255641600000004</v>
      </c>
      <c r="I434" s="68">
        <f t="shared" si="148"/>
        <v>40.400023921794137</v>
      </c>
      <c r="J434" s="69">
        <v>12</v>
      </c>
      <c r="K434" s="31">
        <f t="shared" si="149"/>
        <v>0.40799999999999997</v>
      </c>
      <c r="L434" s="162"/>
      <c r="M434" s="162"/>
      <c r="N434" s="162"/>
      <c r="O434" s="148"/>
      <c r="P434" s="152"/>
      <c r="Q434" s="155"/>
      <c r="V434" s="32">
        <v>420</v>
      </c>
      <c r="W434" s="2">
        <v>620</v>
      </c>
      <c r="X434" s="12">
        <f t="shared" si="140"/>
        <v>241.51811385853938</v>
      </c>
      <c r="Y434" s="12">
        <f t="shared" si="141"/>
        <v>356.5267395054629</v>
      </c>
      <c r="Z434" s="2">
        <v>30</v>
      </c>
      <c r="AA434" s="2">
        <v>50</v>
      </c>
    </row>
    <row r="435" spans="2:27" x14ac:dyDescent="0.25">
      <c r="B435" s="62">
        <v>43258</v>
      </c>
      <c r="C435" s="70">
        <v>3</v>
      </c>
      <c r="D435" s="70">
        <v>10.3</v>
      </c>
      <c r="E435" s="94">
        <v>0.2</v>
      </c>
      <c r="F435" s="70">
        <v>37</v>
      </c>
      <c r="G435" s="26">
        <f t="shared" si="146"/>
        <v>2391.6</v>
      </c>
      <c r="H435" s="26">
        <f t="shared" si="147"/>
        <v>63.712223999999992</v>
      </c>
      <c r="I435" s="68">
        <f t="shared" si="148"/>
        <v>36.637276595744673</v>
      </c>
      <c r="J435" s="69">
        <v>10</v>
      </c>
      <c r="K435" s="31">
        <f t="shared" si="149"/>
        <v>0.37</v>
      </c>
      <c r="L435" s="161">
        <f>SUM(H435:H439)</f>
        <v>280.24768799999998</v>
      </c>
      <c r="M435" s="163">
        <f>SUM(I435:I439)</f>
        <v>161.15450718803908</v>
      </c>
      <c r="N435" s="164">
        <f>SUM(K435:K439)</f>
        <v>1.577</v>
      </c>
      <c r="O435" s="149">
        <f>SUM(L435:L448)/3</f>
        <v>254.41840799999997</v>
      </c>
      <c r="P435" s="156">
        <f t="shared" ref="P435:Q435" si="151">SUM(M435:M448)/3</f>
        <v>146.30155721679122</v>
      </c>
      <c r="Q435" s="157">
        <f t="shared" si="151"/>
        <v>1.351</v>
      </c>
      <c r="V435" s="32">
        <v>420</v>
      </c>
      <c r="W435" s="2">
        <v>620</v>
      </c>
      <c r="X435" s="12">
        <f t="shared" si="140"/>
        <v>241.51811385853938</v>
      </c>
      <c r="Y435" s="12">
        <f t="shared" si="141"/>
        <v>356.5267395054629</v>
      </c>
      <c r="Z435" s="2">
        <v>30</v>
      </c>
      <c r="AA435" s="2">
        <v>50</v>
      </c>
    </row>
    <row r="436" spans="2:27" x14ac:dyDescent="0.25">
      <c r="B436" s="62">
        <v>43258</v>
      </c>
      <c r="C436" s="70">
        <v>1</v>
      </c>
      <c r="D436" s="70">
        <v>9.6999999999999993</v>
      </c>
      <c r="E436" s="94">
        <v>0.21</v>
      </c>
      <c r="F436" s="70">
        <v>20</v>
      </c>
      <c r="G436" s="26">
        <f t="shared" si="146"/>
        <v>2511.1799999999998</v>
      </c>
      <c r="H436" s="26">
        <f t="shared" si="147"/>
        <v>36.160992</v>
      </c>
      <c r="I436" s="68">
        <f t="shared" si="148"/>
        <v>20.794129959746979</v>
      </c>
      <c r="J436" s="69">
        <v>11</v>
      </c>
      <c r="K436" s="31">
        <f t="shared" si="149"/>
        <v>0.22</v>
      </c>
      <c r="L436" s="165"/>
      <c r="M436" s="165"/>
      <c r="N436" s="165"/>
      <c r="O436" s="147"/>
      <c r="P436" s="151"/>
      <c r="Q436" s="154"/>
      <c r="V436" s="32">
        <v>420</v>
      </c>
      <c r="W436" s="2">
        <v>620</v>
      </c>
      <c r="X436" s="12">
        <f t="shared" si="140"/>
        <v>241.51811385853938</v>
      </c>
      <c r="Y436" s="12">
        <f t="shared" si="141"/>
        <v>356.5267395054629</v>
      </c>
      <c r="Z436" s="2">
        <v>30</v>
      </c>
      <c r="AA436" s="2">
        <v>50</v>
      </c>
    </row>
    <row r="437" spans="2:27" x14ac:dyDescent="0.25">
      <c r="B437" s="62">
        <v>43258</v>
      </c>
      <c r="C437" s="70">
        <v>2</v>
      </c>
      <c r="D437" s="70">
        <v>9.93</v>
      </c>
      <c r="E437" s="94">
        <v>0.27</v>
      </c>
      <c r="F437" s="70">
        <v>30</v>
      </c>
      <c r="G437" s="26">
        <f t="shared" si="146"/>
        <v>3228.6600000000003</v>
      </c>
      <c r="H437" s="26">
        <f t="shared" si="147"/>
        <v>69.739056000000005</v>
      </c>
      <c r="I437" s="68">
        <f t="shared" si="148"/>
        <v>40.102964922369175</v>
      </c>
      <c r="J437" s="69">
        <v>13</v>
      </c>
      <c r="K437" s="31">
        <f t="shared" si="149"/>
        <v>0.39</v>
      </c>
      <c r="L437" s="165"/>
      <c r="M437" s="165"/>
      <c r="N437" s="165"/>
      <c r="O437" s="147"/>
      <c r="P437" s="151"/>
      <c r="Q437" s="154"/>
      <c r="V437" s="32">
        <v>420</v>
      </c>
      <c r="W437" s="2">
        <v>620</v>
      </c>
      <c r="X437" s="12">
        <f t="shared" si="140"/>
        <v>241.51811385853938</v>
      </c>
      <c r="Y437" s="12">
        <f t="shared" si="141"/>
        <v>356.5267395054629</v>
      </c>
      <c r="Z437" s="2">
        <v>30</v>
      </c>
      <c r="AA437" s="2">
        <v>50</v>
      </c>
    </row>
    <row r="438" spans="2:27" x14ac:dyDescent="0.25">
      <c r="B438" s="62">
        <v>43258</v>
      </c>
      <c r="C438" s="70">
        <v>3</v>
      </c>
      <c r="D438" s="70">
        <v>10.14</v>
      </c>
      <c r="E438" s="94">
        <v>0.26</v>
      </c>
      <c r="F438" s="70">
        <v>37</v>
      </c>
      <c r="G438" s="26">
        <f t="shared" si="146"/>
        <v>3109.08</v>
      </c>
      <c r="H438" s="26">
        <f t="shared" si="147"/>
        <v>82.825891199999987</v>
      </c>
      <c r="I438" s="68">
        <f t="shared" si="148"/>
        <v>47.628459574468074</v>
      </c>
      <c r="J438" s="69">
        <v>12</v>
      </c>
      <c r="K438" s="31">
        <f t="shared" si="149"/>
        <v>0.44400000000000001</v>
      </c>
      <c r="L438" s="165"/>
      <c r="M438" s="165"/>
      <c r="N438" s="165"/>
      <c r="O438" s="147"/>
      <c r="P438" s="151"/>
      <c r="Q438" s="154"/>
      <c r="V438" s="32">
        <v>420</v>
      </c>
      <c r="W438" s="2">
        <v>620</v>
      </c>
      <c r="X438" s="12">
        <f t="shared" si="140"/>
        <v>241.51811385853938</v>
      </c>
      <c r="Y438" s="12">
        <f t="shared" si="141"/>
        <v>356.5267395054629</v>
      </c>
      <c r="Z438" s="2">
        <v>30</v>
      </c>
      <c r="AA438" s="2">
        <v>50</v>
      </c>
    </row>
    <row r="439" spans="2:27" x14ac:dyDescent="0.25">
      <c r="B439" s="62">
        <v>43258</v>
      </c>
      <c r="C439" s="70">
        <v>1</v>
      </c>
      <c r="D439" s="70">
        <v>10.4</v>
      </c>
      <c r="E439" s="94">
        <v>0.19</v>
      </c>
      <c r="F439" s="70">
        <v>17</v>
      </c>
      <c r="G439" s="26">
        <f t="shared" si="146"/>
        <v>2272.02</v>
      </c>
      <c r="H439" s="26">
        <f t="shared" si="147"/>
        <v>27.809524799999995</v>
      </c>
      <c r="I439" s="68">
        <f t="shared" si="148"/>
        <v>15.991676135710174</v>
      </c>
      <c r="J439" s="69">
        <v>9</v>
      </c>
      <c r="K439" s="31">
        <f t="shared" si="149"/>
        <v>0.153</v>
      </c>
      <c r="L439" s="167"/>
      <c r="M439" s="167"/>
      <c r="N439" s="167"/>
      <c r="O439" s="147"/>
      <c r="P439" s="151"/>
      <c r="Q439" s="154"/>
      <c r="V439" s="32">
        <v>420</v>
      </c>
      <c r="W439" s="2">
        <v>620</v>
      </c>
      <c r="X439" s="12">
        <f t="shared" si="140"/>
        <v>241.51811385853938</v>
      </c>
      <c r="Y439" s="12">
        <f t="shared" si="141"/>
        <v>356.5267395054629</v>
      </c>
      <c r="Z439" s="2">
        <v>30</v>
      </c>
      <c r="AA439" s="2">
        <v>50</v>
      </c>
    </row>
    <row r="440" spans="2:27" x14ac:dyDescent="0.25">
      <c r="B440" s="62">
        <v>43259</v>
      </c>
      <c r="C440" s="70">
        <v>2</v>
      </c>
      <c r="D440" s="70">
        <v>10.26</v>
      </c>
      <c r="E440" s="94">
        <v>0.19</v>
      </c>
      <c r="F440" s="70">
        <v>21</v>
      </c>
      <c r="G440" s="26">
        <f t="shared" si="146"/>
        <v>2272.02</v>
      </c>
      <c r="H440" s="26">
        <f t="shared" si="147"/>
        <v>34.352942400000003</v>
      </c>
      <c r="I440" s="68">
        <f t="shared" si="148"/>
        <v>19.754423461759632</v>
      </c>
      <c r="J440" s="69">
        <v>9</v>
      </c>
      <c r="K440" s="31">
        <f t="shared" si="149"/>
        <v>0.189</v>
      </c>
      <c r="L440" s="161">
        <f>SUM(H440:H444)</f>
        <v>244.34498880000001</v>
      </c>
      <c r="M440" s="163">
        <f>SUM(I440:I444)</f>
        <v>140.50890672800458</v>
      </c>
      <c r="N440" s="164">
        <f>SUM(K440:K444)</f>
        <v>1.4220000000000002</v>
      </c>
      <c r="O440" s="147"/>
      <c r="P440" s="151"/>
      <c r="Q440" s="154"/>
      <c r="V440" s="32">
        <v>420</v>
      </c>
      <c r="W440" s="2">
        <v>620</v>
      </c>
      <c r="X440" s="12">
        <f t="shared" si="140"/>
        <v>241.51811385853938</v>
      </c>
      <c r="Y440" s="12">
        <f t="shared" si="141"/>
        <v>356.5267395054629</v>
      </c>
      <c r="Z440" s="2">
        <v>30</v>
      </c>
      <c r="AA440" s="2">
        <v>50</v>
      </c>
    </row>
    <row r="441" spans="2:27" x14ac:dyDescent="0.25">
      <c r="B441" s="62">
        <v>43259</v>
      </c>
      <c r="C441" s="70">
        <v>3</v>
      </c>
      <c r="D441" s="70">
        <v>10.46</v>
      </c>
      <c r="E441" s="94">
        <v>0.21</v>
      </c>
      <c r="F441" s="70">
        <v>26</v>
      </c>
      <c r="G441" s="26">
        <f t="shared" si="146"/>
        <v>2511.1799999999998</v>
      </c>
      <c r="H441" s="26">
        <f t="shared" si="147"/>
        <v>47.009289599999995</v>
      </c>
      <c r="I441" s="68">
        <f t="shared" si="148"/>
        <v>27.03236894767107</v>
      </c>
      <c r="J441" s="69">
        <v>11</v>
      </c>
      <c r="K441" s="31">
        <f t="shared" si="149"/>
        <v>0.28599999999999998</v>
      </c>
      <c r="L441" s="165"/>
      <c r="M441" s="165"/>
      <c r="N441" s="165"/>
      <c r="O441" s="147"/>
      <c r="P441" s="151"/>
      <c r="Q441" s="154"/>
      <c r="V441" s="32">
        <v>420</v>
      </c>
      <c r="W441" s="2">
        <v>620</v>
      </c>
      <c r="X441" s="12">
        <f t="shared" si="140"/>
        <v>241.51811385853938</v>
      </c>
      <c r="Y441" s="12">
        <f t="shared" si="141"/>
        <v>356.5267395054629</v>
      </c>
      <c r="Z441" s="2">
        <v>30</v>
      </c>
      <c r="AA441" s="2">
        <v>50</v>
      </c>
    </row>
    <row r="442" spans="2:27" x14ac:dyDescent="0.25">
      <c r="B442" s="62">
        <v>43259</v>
      </c>
      <c r="C442" s="70">
        <v>1</v>
      </c>
      <c r="D442" s="70">
        <v>10.25</v>
      </c>
      <c r="E442" s="94">
        <v>0.2</v>
      </c>
      <c r="F442" s="70">
        <v>20</v>
      </c>
      <c r="G442" s="26">
        <f t="shared" si="146"/>
        <v>2391.6</v>
      </c>
      <c r="H442" s="26">
        <f t="shared" si="147"/>
        <v>34.439039999999999</v>
      </c>
      <c r="I442" s="68">
        <f t="shared" si="148"/>
        <v>19.803933294997123</v>
      </c>
      <c r="J442" s="69">
        <v>10</v>
      </c>
      <c r="K442" s="31">
        <f t="shared" si="149"/>
        <v>0.2</v>
      </c>
      <c r="L442" s="165"/>
      <c r="M442" s="165"/>
      <c r="N442" s="165"/>
      <c r="O442" s="147"/>
      <c r="P442" s="151"/>
      <c r="Q442" s="154"/>
      <c r="V442" s="32">
        <v>420</v>
      </c>
      <c r="W442" s="2">
        <v>620</v>
      </c>
      <c r="X442" s="12">
        <f t="shared" si="140"/>
        <v>241.51811385853938</v>
      </c>
      <c r="Y442" s="12">
        <f t="shared" si="141"/>
        <v>356.5267395054629</v>
      </c>
      <c r="Z442" s="2">
        <v>30</v>
      </c>
      <c r="AA442" s="2">
        <v>50</v>
      </c>
    </row>
    <row r="443" spans="2:27" x14ac:dyDescent="0.25">
      <c r="B443" s="62">
        <v>43259</v>
      </c>
      <c r="C443" s="70">
        <v>2</v>
      </c>
      <c r="D443" s="70">
        <v>9.6999999999999993</v>
      </c>
      <c r="E443" s="94">
        <v>0.21</v>
      </c>
      <c r="F443" s="70">
        <v>33</v>
      </c>
      <c r="G443" s="26">
        <f t="shared" si="146"/>
        <v>2511.1799999999998</v>
      </c>
      <c r="H443" s="26">
        <f t="shared" si="147"/>
        <v>59.665636799999987</v>
      </c>
      <c r="I443" s="68">
        <f t="shared" si="148"/>
        <v>34.310314433582512</v>
      </c>
      <c r="J443" s="69">
        <v>11</v>
      </c>
      <c r="K443" s="31">
        <f t="shared" si="149"/>
        <v>0.36299999999999999</v>
      </c>
      <c r="L443" s="165"/>
      <c r="M443" s="165"/>
      <c r="N443" s="165"/>
      <c r="O443" s="147"/>
      <c r="P443" s="151"/>
      <c r="Q443" s="154"/>
      <c r="V443" s="32">
        <v>420</v>
      </c>
      <c r="W443" s="2">
        <v>620</v>
      </c>
      <c r="X443" s="12">
        <f t="shared" si="140"/>
        <v>241.51811385853938</v>
      </c>
      <c r="Y443" s="12">
        <f t="shared" si="141"/>
        <v>356.5267395054629</v>
      </c>
      <c r="Z443" s="2">
        <v>30</v>
      </c>
      <c r="AA443" s="2">
        <v>50</v>
      </c>
    </row>
    <row r="444" spans="2:27" x14ac:dyDescent="0.25">
      <c r="B444" s="62">
        <v>43259</v>
      </c>
      <c r="C444" s="70">
        <v>3</v>
      </c>
      <c r="D444" s="70">
        <v>10.41</v>
      </c>
      <c r="E444" s="94">
        <v>0.25</v>
      </c>
      <c r="F444" s="70">
        <v>32</v>
      </c>
      <c r="G444" s="26">
        <f t="shared" si="146"/>
        <v>2989.5</v>
      </c>
      <c r="H444" s="26">
        <f t="shared" si="147"/>
        <v>68.878079999999997</v>
      </c>
      <c r="I444" s="68">
        <f t="shared" si="148"/>
        <v>39.607866589994245</v>
      </c>
      <c r="J444" s="69">
        <v>12</v>
      </c>
      <c r="K444" s="31">
        <f t="shared" si="149"/>
        <v>0.38400000000000001</v>
      </c>
      <c r="L444" s="167"/>
      <c r="M444" s="167"/>
      <c r="N444" s="167"/>
      <c r="O444" s="147"/>
      <c r="P444" s="151"/>
      <c r="Q444" s="154"/>
      <c r="V444" s="32">
        <v>420</v>
      </c>
      <c r="W444" s="2">
        <v>620</v>
      </c>
      <c r="X444" s="12">
        <f t="shared" si="140"/>
        <v>241.51811385853938</v>
      </c>
      <c r="Y444" s="12">
        <f t="shared" si="141"/>
        <v>356.5267395054629</v>
      </c>
      <c r="Z444" s="2">
        <v>30</v>
      </c>
      <c r="AA444" s="2">
        <v>50</v>
      </c>
    </row>
    <row r="445" spans="2:27" x14ac:dyDescent="0.25">
      <c r="B445" s="62">
        <v>43260</v>
      </c>
      <c r="C445" s="70">
        <v>1</v>
      </c>
      <c r="D445" s="70">
        <v>10.01</v>
      </c>
      <c r="E445" s="94">
        <v>0.28999999999999998</v>
      </c>
      <c r="F445" s="70">
        <v>20</v>
      </c>
      <c r="G445" s="26">
        <f t="shared" si="146"/>
        <v>3467.8199999999997</v>
      </c>
      <c r="H445" s="26">
        <f t="shared" si="147"/>
        <v>49.936607999999993</v>
      </c>
      <c r="I445" s="68">
        <f t="shared" si="148"/>
        <v>28.715703277745824</v>
      </c>
      <c r="J445" s="69">
        <v>13</v>
      </c>
      <c r="K445" s="31">
        <f t="shared" si="149"/>
        <v>0.26</v>
      </c>
      <c r="L445" s="161">
        <f>SUM(H445:H448)</f>
        <v>238.66254719999998</v>
      </c>
      <c r="M445" s="163">
        <f>SUM(I445:I448)</f>
        <v>137.24125773433005</v>
      </c>
      <c r="N445" s="164">
        <f>SUM(K445:K448)</f>
        <v>1.054</v>
      </c>
      <c r="O445" s="147"/>
      <c r="P445" s="151"/>
      <c r="Q445" s="154"/>
      <c r="V445" s="32">
        <v>420</v>
      </c>
      <c r="W445" s="2">
        <v>620</v>
      </c>
      <c r="X445" s="12">
        <f t="shared" si="140"/>
        <v>241.51811385853938</v>
      </c>
      <c r="Y445" s="12">
        <f t="shared" si="141"/>
        <v>356.5267395054629</v>
      </c>
      <c r="Z445" s="2">
        <v>30</v>
      </c>
      <c r="AA445" s="2">
        <v>50</v>
      </c>
    </row>
    <row r="446" spans="2:27" x14ac:dyDescent="0.25">
      <c r="B446" s="62">
        <v>43260</v>
      </c>
      <c r="C446" s="70">
        <v>2</v>
      </c>
      <c r="D446" s="70">
        <v>10.3</v>
      </c>
      <c r="E446" s="94">
        <v>0.27</v>
      </c>
      <c r="F446" s="70">
        <v>28</v>
      </c>
      <c r="G446" s="26">
        <f t="shared" si="146"/>
        <v>3228.6600000000003</v>
      </c>
      <c r="H446" s="26">
        <f t="shared" si="147"/>
        <v>65.089785599999999</v>
      </c>
      <c r="I446" s="68">
        <f t="shared" si="148"/>
        <v>37.429433927544565</v>
      </c>
      <c r="J446" s="69">
        <v>13</v>
      </c>
      <c r="K446" s="31">
        <f t="shared" si="149"/>
        <v>0.36399999999999999</v>
      </c>
      <c r="L446" s="165"/>
      <c r="M446" s="165"/>
      <c r="N446" s="165"/>
      <c r="O446" s="147"/>
      <c r="P446" s="151"/>
      <c r="Q446" s="154"/>
      <c r="V446" s="32">
        <v>420</v>
      </c>
      <c r="W446" s="2">
        <v>620</v>
      </c>
      <c r="X446" s="12">
        <f t="shared" si="140"/>
        <v>241.51811385853938</v>
      </c>
      <c r="Y446" s="12">
        <f t="shared" si="141"/>
        <v>356.5267395054629</v>
      </c>
      <c r="Z446" s="2">
        <v>30</v>
      </c>
      <c r="AA446" s="2">
        <v>50</v>
      </c>
    </row>
    <row r="447" spans="2:27" x14ac:dyDescent="0.25">
      <c r="B447" s="62">
        <v>43260</v>
      </c>
      <c r="C447" s="70">
        <v>3</v>
      </c>
      <c r="D447" s="70">
        <v>10.28</v>
      </c>
      <c r="E447" s="94">
        <v>0.47</v>
      </c>
      <c r="F447" s="70">
        <v>18</v>
      </c>
      <c r="G447" s="26">
        <f t="shared" si="146"/>
        <v>5620.2599999999993</v>
      </c>
      <c r="H447" s="26">
        <f t="shared" si="147"/>
        <v>72.838569599999985</v>
      </c>
      <c r="I447" s="68">
        <f t="shared" si="148"/>
        <v>41.885318918918905</v>
      </c>
      <c r="J447" s="69">
        <v>15</v>
      </c>
      <c r="K447" s="31">
        <f t="shared" si="149"/>
        <v>0.27</v>
      </c>
      <c r="L447" s="165"/>
      <c r="M447" s="165"/>
      <c r="N447" s="165"/>
      <c r="O447" s="147"/>
      <c r="P447" s="151"/>
      <c r="Q447" s="154"/>
      <c r="V447" s="32">
        <v>420</v>
      </c>
      <c r="W447" s="2">
        <v>620</v>
      </c>
      <c r="X447" s="12">
        <f t="shared" si="140"/>
        <v>241.51811385853938</v>
      </c>
      <c r="Y447" s="12">
        <f t="shared" si="141"/>
        <v>356.5267395054629</v>
      </c>
      <c r="Z447" s="2">
        <v>30</v>
      </c>
      <c r="AA447" s="2">
        <v>50</v>
      </c>
    </row>
    <row r="448" spans="2:27" x14ac:dyDescent="0.25">
      <c r="B448" s="62">
        <v>43260</v>
      </c>
      <c r="C448" s="70">
        <v>1</v>
      </c>
      <c r="D448" s="70">
        <v>10.5</v>
      </c>
      <c r="E448" s="94">
        <v>0.59</v>
      </c>
      <c r="F448" s="70">
        <v>10</v>
      </c>
      <c r="G448" s="26">
        <f t="shared" si="146"/>
        <v>7055.2199999999993</v>
      </c>
      <c r="H448" s="26">
        <f t="shared" si="147"/>
        <v>50.797584000000001</v>
      </c>
      <c r="I448" s="68">
        <f t="shared" si="148"/>
        <v>29.210801610120757</v>
      </c>
      <c r="J448" s="69">
        <v>16</v>
      </c>
      <c r="K448" s="31">
        <f t="shared" si="149"/>
        <v>0.16</v>
      </c>
      <c r="L448" s="162"/>
      <c r="M448" s="162"/>
      <c r="N448" s="162"/>
      <c r="O448" s="148"/>
      <c r="P448" s="152"/>
      <c r="Q448" s="155"/>
      <c r="V448" s="32">
        <v>420</v>
      </c>
      <c r="W448" s="2">
        <v>620</v>
      </c>
      <c r="X448" s="12">
        <f t="shared" si="140"/>
        <v>241.51811385853938</v>
      </c>
      <c r="Y448" s="12">
        <f t="shared" si="141"/>
        <v>356.5267395054629</v>
      </c>
      <c r="Z448" s="2">
        <v>30</v>
      </c>
      <c r="AA448" s="2">
        <v>50</v>
      </c>
    </row>
    <row r="449" spans="2:27" x14ac:dyDescent="0.25">
      <c r="B449" s="62">
        <v>43261</v>
      </c>
      <c r="C449" s="70">
        <v>2</v>
      </c>
      <c r="D449" s="70">
        <v>10.42</v>
      </c>
      <c r="E449" s="94">
        <v>0.3</v>
      </c>
      <c r="F449" s="70">
        <v>34</v>
      </c>
      <c r="G449" s="26">
        <f t="shared" si="146"/>
        <v>3587.4</v>
      </c>
      <c r="H449" s="26">
        <f t="shared" si="147"/>
        <v>87.819552000000002</v>
      </c>
      <c r="I449" s="68">
        <f t="shared" si="148"/>
        <v>50.500029902242666</v>
      </c>
      <c r="J449" s="69">
        <v>13</v>
      </c>
      <c r="K449" s="31">
        <f t="shared" si="149"/>
        <v>0.442</v>
      </c>
      <c r="L449" s="161">
        <f>SUM(H449:H450)</f>
        <v>109.51614720000001</v>
      </c>
      <c r="M449" s="163">
        <f>SUM(I449:I450)</f>
        <v>62.976507878090857</v>
      </c>
      <c r="N449" s="164">
        <f>SUM(K449:K450)</f>
        <v>0.56200000000000006</v>
      </c>
      <c r="O449" s="149">
        <f>SUM(L449:L457)/3</f>
        <v>213.4646496</v>
      </c>
      <c r="P449" s="156">
        <f t="shared" ref="P449:Q449" si="152">SUM(M449:M457)/3</f>
        <v>122.75137987349051</v>
      </c>
      <c r="Q449" s="157">
        <f t="shared" si="152"/>
        <v>0.98966666666666681</v>
      </c>
      <c r="V449" s="32">
        <v>420</v>
      </c>
      <c r="W449" s="2">
        <v>620</v>
      </c>
      <c r="X449" s="12">
        <f t="shared" si="140"/>
        <v>241.51811385853938</v>
      </c>
      <c r="Y449" s="12">
        <f t="shared" si="141"/>
        <v>356.5267395054629</v>
      </c>
      <c r="Z449" s="2">
        <v>30</v>
      </c>
      <c r="AA449" s="2">
        <v>50</v>
      </c>
    </row>
    <row r="450" spans="2:27" x14ac:dyDescent="0.25">
      <c r="B450" s="62">
        <v>43261</v>
      </c>
      <c r="C450" s="70">
        <v>3</v>
      </c>
      <c r="D450" s="70">
        <v>10.5</v>
      </c>
      <c r="E450" s="94">
        <v>0.21</v>
      </c>
      <c r="F450" s="70">
        <v>12</v>
      </c>
      <c r="G450" s="26">
        <f t="shared" si="146"/>
        <v>2511.1799999999998</v>
      </c>
      <c r="H450" s="26">
        <f t="shared" si="147"/>
        <v>21.696595199999997</v>
      </c>
      <c r="I450" s="68">
        <f t="shared" si="148"/>
        <v>12.476477975848187</v>
      </c>
      <c r="J450" s="69">
        <v>10</v>
      </c>
      <c r="K450" s="31">
        <f t="shared" si="149"/>
        <v>0.12</v>
      </c>
      <c r="L450" s="162"/>
      <c r="M450" s="162"/>
      <c r="N450" s="162"/>
      <c r="O450" s="147"/>
      <c r="P450" s="151"/>
      <c r="Q450" s="154"/>
      <c r="V450" s="32">
        <v>420</v>
      </c>
      <c r="W450" s="2">
        <v>620</v>
      </c>
      <c r="X450" s="12">
        <f t="shared" si="140"/>
        <v>241.51811385853938</v>
      </c>
      <c r="Y450" s="12">
        <f t="shared" si="141"/>
        <v>356.5267395054629</v>
      </c>
      <c r="Z450" s="2">
        <v>30</v>
      </c>
      <c r="AA450" s="2">
        <v>50</v>
      </c>
    </row>
    <row r="451" spans="2:27" x14ac:dyDescent="0.25">
      <c r="B451" s="62">
        <v>43262</v>
      </c>
      <c r="C451" s="70">
        <v>3</v>
      </c>
      <c r="D451" s="70">
        <v>10.31</v>
      </c>
      <c r="E451" s="94">
        <v>0.3</v>
      </c>
      <c r="F451" s="70">
        <v>37</v>
      </c>
      <c r="G451" s="26">
        <f t="shared" si="146"/>
        <v>3587.4</v>
      </c>
      <c r="H451" s="26">
        <f t="shared" si="147"/>
        <v>95.568336000000016</v>
      </c>
      <c r="I451" s="68">
        <f t="shared" si="148"/>
        <v>54.955914893617027</v>
      </c>
      <c r="J451" s="69">
        <v>13</v>
      </c>
      <c r="K451" s="31">
        <f t="shared" si="149"/>
        <v>0.48099999999999998</v>
      </c>
      <c r="L451" s="161">
        <f>SUM(H451:H453)</f>
        <v>265.18060800000001</v>
      </c>
      <c r="M451" s="163">
        <f>SUM(I451:I453)</f>
        <v>152.49028637147785</v>
      </c>
      <c r="N451" s="164">
        <f>SUM(K451:K453)</f>
        <v>1.2030000000000001</v>
      </c>
      <c r="O451" s="147"/>
      <c r="P451" s="151"/>
      <c r="Q451" s="154"/>
      <c r="V451" s="32">
        <v>420</v>
      </c>
      <c r="W451" s="2">
        <v>620</v>
      </c>
      <c r="X451" s="12">
        <f t="shared" si="140"/>
        <v>241.51811385853938</v>
      </c>
      <c r="Y451" s="12">
        <f t="shared" si="141"/>
        <v>356.5267395054629</v>
      </c>
      <c r="Z451" s="2">
        <v>30</v>
      </c>
      <c r="AA451" s="2">
        <v>50</v>
      </c>
    </row>
    <row r="452" spans="2:27" x14ac:dyDescent="0.25">
      <c r="B452" s="62">
        <v>43262</v>
      </c>
      <c r="C452" s="70">
        <v>1</v>
      </c>
      <c r="D452" s="70">
        <v>10.48</v>
      </c>
      <c r="E452" s="94">
        <v>0.39</v>
      </c>
      <c r="F452" s="70">
        <v>20</v>
      </c>
      <c r="G452" s="26">
        <f t="shared" si="146"/>
        <v>4663.62</v>
      </c>
      <c r="H452" s="26">
        <f t="shared" si="147"/>
        <v>67.156127999999995</v>
      </c>
      <c r="I452" s="68">
        <f t="shared" si="148"/>
        <v>38.617669925244385</v>
      </c>
      <c r="J452" s="69">
        <v>14</v>
      </c>
      <c r="K452" s="31">
        <f t="shared" si="149"/>
        <v>0.28000000000000003</v>
      </c>
      <c r="L452" s="165"/>
      <c r="M452" s="165"/>
      <c r="N452" s="165"/>
      <c r="O452" s="147"/>
      <c r="P452" s="151"/>
      <c r="Q452" s="154"/>
      <c r="V452" s="32">
        <v>420</v>
      </c>
      <c r="W452" s="2">
        <v>620</v>
      </c>
      <c r="X452" s="12">
        <f t="shared" si="140"/>
        <v>241.51811385853938</v>
      </c>
      <c r="Y452" s="12">
        <f t="shared" si="141"/>
        <v>356.5267395054629</v>
      </c>
      <c r="Z452" s="2">
        <v>30</v>
      </c>
      <c r="AA452" s="2">
        <v>50</v>
      </c>
    </row>
    <row r="453" spans="2:27" x14ac:dyDescent="0.25">
      <c r="B453" s="62">
        <v>43262</v>
      </c>
      <c r="C453" s="70">
        <v>2</v>
      </c>
      <c r="D453" s="70">
        <v>10.34</v>
      </c>
      <c r="E453" s="94">
        <v>0.35</v>
      </c>
      <c r="F453" s="70">
        <v>34</v>
      </c>
      <c r="G453" s="26">
        <f t="shared" si="146"/>
        <v>4185.3</v>
      </c>
      <c r="H453" s="26">
        <f t="shared" si="147"/>
        <v>102.45614400000001</v>
      </c>
      <c r="I453" s="68">
        <f t="shared" si="148"/>
        <v>58.916701552616445</v>
      </c>
      <c r="J453" s="69">
        <v>13</v>
      </c>
      <c r="K453" s="31">
        <f t="shared" si="149"/>
        <v>0.442</v>
      </c>
      <c r="L453" s="165"/>
      <c r="M453" s="165"/>
      <c r="N453" s="165"/>
      <c r="O453" s="147"/>
      <c r="P453" s="151"/>
      <c r="Q453" s="154"/>
      <c r="V453" s="32">
        <v>420</v>
      </c>
      <c r="W453" s="2">
        <v>620</v>
      </c>
      <c r="X453" s="12">
        <f t="shared" si="140"/>
        <v>241.51811385853938</v>
      </c>
      <c r="Y453" s="12">
        <f t="shared" si="141"/>
        <v>356.5267395054629</v>
      </c>
      <c r="Z453" s="2">
        <v>30</v>
      </c>
      <c r="AA453" s="2">
        <v>50</v>
      </c>
    </row>
    <row r="454" spans="2:27" x14ac:dyDescent="0.25">
      <c r="B454" s="62">
        <v>43263</v>
      </c>
      <c r="C454" s="70">
        <v>3</v>
      </c>
      <c r="D454" s="70">
        <v>10.48</v>
      </c>
      <c r="E454" s="94">
        <v>0.38</v>
      </c>
      <c r="F454" s="70">
        <v>29</v>
      </c>
      <c r="G454" s="26">
        <f t="shared" si="146"/>
        <v>4544.04</v>
      </c>
      <c r="H454" s="26">
        <f t="shared" si="147"/>
        <v>94.879555199999999</v>
      </c>
      <c r="I454" s="68">
        <f t="shared" si="148"/>
        <v>54.559836227717078</v>
      </c>
      <c r="J454" s="69">
        <v>14</v>
      </c>
      <c r="K454" s="31">
        <f t="shared" si="149"/>
        <v>0.40600000000000003</v>
      </c>
      <c r="L454" s="161">
        <f>SUM(H454:H457)</f>
        <v>265.69719359999999</v>
      </c>
      <c r="M454" s="163">
        <f>SUM(I454:I457)</f>
        <v>152.78734537090281</v>
      </c>
      <c r="N454" s="164">
        <f>SUM(K454:K457)</f>
        <v>1.204</v>
      </c>
      <c r="O454" s="147"/>
      <c r="P454" s="151"/>
      <c r="Q454" s="154"/>
      <c r="V454" s="32">
        <v>420</v>
      </c>
      <c r="W454" s="2">
        <v>620</v>
      </c>
      <c r="X454" s="12">
        <f t="shared" si="140"/>
        <v>241.51811385853938</v>
      </c>
      <c r="Y454" s="12">
        <f t="shared" si="141"/>
        <v>356.5267395054629</v>
      </c>
      <c r="Z454" s="2">
        <v>30</v>
      </c>
      <c r="AA454" s="2">
        <v>50</v>
      </c>
    </row>
    <row r="455" spans="2:27" x14ac:dyDescent="0.25">
      <c r="B455" s="62">
        <v>43263</v>
      </c>
      <c r="C455" s="70">
        <v>1</v>
      </c>
      <c r="D455" s="70">
        <v>9.6999999999999993</v>
      </c>
      <c r="E455" s="94">
        <v>0.35</v>
      </c>
      <c r="F455" s="70">
        <v>20</v>
      </c>
      <c r="G455" s="26">
        <f t="shared" si="146"/>
        <v>4185.3</v>
      </c>
      <c r="H455" s="26">
        <f t="shared" si="147"/>
        <v>60.268320000000003</v>
      </c>
      <c r="I455" s="68">
        <f t="shared" si="148"/>
        <v>34.656883266244968</v>
      </c>
      <c r="J455" s="69">
        <v>14</v>
      </c>
      <c r="K455" s="31">
        <f t="shared" si="149"/>
        <v>0.28000000000000003</v>
      </c>
      <c r="L455" s="165"/>
      <c r="M455" s="165"/>
      <c r="N455" s="165"/>
      <c r="O455" s="147"/>
      <c r="P455" s="151"/>
      <c r="Q455" s="154"/>
      <c r="V455" s="32">
        <v>420</v>
      </c>
      <c r="W455" s="2">
        <v>620</v>
      </c>
      <c r="X455" s="12">
        <f t="shared" si="140"/>
        <v>241.51811385853938</v>
      </c>
      <c r="Y455" s="12">
        <f t="shared" si="141"/>
        <v>356.5267395054629</v>
      </c>
      <c r="Z455" s="2">
        <v>30</v>
      </c>
      <c r="AA455" s="2">
        <v>50</v>
      </c>
    </row>
    <row r="456" spans="2:27" x14ac:dyDescent="0.25">
      <c r="B456" s="62">
        <v>43263</v>
      </c>
      <c r="C456" s="70">
        <v>2</v>
      </c>
      <c r="D456" s="70">
        <v>9.6</v>
      </c>
      <c r="E456" s="94">
        <v>0.34</v>
      </c>
      <c r="F456" s="70">
        <v>31</v>
      </c>
      <c r="G456" s="26">
        <f t="shared" si="146"/>
        <v>4065.7200000000003</v>
      </c>
      <c r="H456" s="26">
        <f t="shared" si="147"/>
        <v>90.746870400000006</v>
      </c>
      <c r="I456" s="68">
        <f t="shared" si="148"/>
        <v>52.183364232317423</v>
      </c>
      <c r="J456" s="69">
        <v>13</v>
      </c>
      <c r="K456" s="31">
        <f t="shared" si="149"/>
        <v>0.40300000000000002</v>
      </c>
      <c r="L456" s="165"/>
      <c r="M456" s="165"/>
      <c r="N456" s="165"/>
      <c r="O456" s="147"/>
      <c r="P456" s="151"/>
      <c r="Q456" s="154"/>
      <c r="V456" s="32">
        <v>420</v>
      </c>
      <c r="W456" s="2">
        <v>620</v>
      </c>
      <c r="X456" s="12">
        <f t="shared" si="140"/>
        <v>241.51811385853938</v>
      </c>
      <c r="Y456" s="12">
        <f t="shared" si="141"/>
        <v>356.5267395054629</v>
      </c>
      <c r="Z456" s="2">
        <v>30</v>
      </c>
      <c r="AA456" s="2">
        <v>50</v>
      </c>
    </row>
    <row r="457" spans="2:27" x14ac:dyDescent="0.25">
      <c r="B457" s="62">
        <v>43263</v>
      </c>
      <c r="C457" s="70">
        <v>3</v>
      </c>
      <c r="D457" s="70">
        <v>9.89</v>
      </c>
      <c r="E457" s="94">
        <v>0.1</v>
      </c>
      <c r="F457" s="70">
        <v>23</v>
      </c>
      <c r="G457" s="26">
        <f t="shared" si="146"/>
        <v>1195.8</v>
      </c>
      <c r="H457" s="26">
        <f t="shared" si="147"/>
        <v>19.802447999999998</v>
      </c>
      <c r="I457" s="68">
        <f t="shared" si="148"/>
        <v>11.387261644623345</v>
      </c>
      <c r="J457" s="69">
        <v>5</v>
      </c>
      <c r="K457" s="31">
        <f t="shared" si="149"/>
        <v>0.115</v>
      </c>
      <c r="L457" s="162"/>
      <c r="M457" s="162"/>
      <c r="N457" s="162"/>
      <c r="O457" s="148"/>
      <c r="P457" s="152"/>
      <c r="Q457" s="155"/>
      <c r="V457" s="32">
        <v>420</v>
      </c>
      <c r="W457" s="2">
        <v>620</v>
      </c>
      <c r="X457" s="12">
        <f t="shared" si="140"/>
        <v>241.51811385853938</v>
      </c>
      <c r="Y457" s="12">
        <f t="shared" si="141"/>
        <v>356.5267395054629</v>
      </c>
      <c r="Z457" s="2">
        <v>30</v>
      </c>
      <c r="AA457" s="2">
        <v>50</v>
      </c>
    </row>
    <row r="458" spans="2:27" x14ac:dyDescent="0.25">
      <c r="B458" s="62">
        <v>43264</v>
      </c>
      <c r="C458" s="70">
        <v>1</v>
      </c>
      <c r="D458" s="70">
        <v>10.18</v>
      </c>
      <c r="E458" s="94">
        <v>0.27</v>
      </c>
      <c r="F458" s="70">
        <v>20</v>
      </c>
      <c r="G458" s="26">
        <f t="shared" si="146"/>
        <v>3228.6600000000003</v>
      </c>
      <c r="H458" s="26">
        <f t="shared" si="147"/>
        <v>46.492703999999996</v>
      </c>
      <c r="I458" s="68">
        <f t="shared" si="148"/>
        <v>26.735309948246115</v>
      </c>
      <c r="J458" s="69">
        <v>13</v>
      </c>
      <c r="K458" s="31">
        <f t="shared" si="149"/>
        <v>0.26</v>
      </c>
      <c r="L458" s="161">
        <f>SUM(H458:H461)</f>
        <v>235.47693599999999</v>
      </c>
      <c r="M458" s="163">
        <f>SUM(I458:I461)</f>
        <v>135.40939390454284</v>
      </c>
      <c r="N458" s="164">
        <f>SUM(K458:K461)</f>
        <v>1.375</v>
      </c>
      <c r="O458" s="149">
        <f>SUM(L458:L468)/3</f>
        <v>253.844424</v>
      </c>
      <c r="P458" s="156">
        <f t="shared" ref="P458:Q458" si="153">SUM(M458:M468)/3</f>
        <v>145.97149166187464</v>
      </c>
      <c r="Q458" s="157">
        <f t="shared" si="153"/>
        <v>1.2126666666666666</v>
      </c>
      <c r="V458" s="32">
        <v>420</v>
      </c>
      <c r="W458" s="2">
        <v>620</v>
      </c>
      <c r="X458" s="12">
        <f t="shared" si="140"/>
        <v>241.51811385853938</v>
      </c>
      <c r="Y458" s="12">
        <f t="shared" si="141"/>
        <v>356.5267395054629</v>
      </c>
      <c r="Z458" s="2">
        <v>30</v>
      </c>
      <c r="AA458" s="2">
        <v>50</v>
      </c>
    </row>
    <row r="459" spans="2:27" x14ac:dyDescent="0.25">
      <c r="B459" s="62">
        <v>43264</v>
      </c>
      <c r="C459" s="70">
        <v>2</v>
      </c>
      <c r="D459" s="70">
        <v>10.44</v>
      </c>
      <c r="E459" s="94">
        <v>0.22</v>
      </c>
      <c r="F459" s="70">
        <v>26</v>
      </c>
      <c r="G459" s="26">
        <f t="shared" si="146"/>
        <v>2630.76</v>
      </c>
      <c r="H459" s="26">
        <f t="shared" si="147"/>
        <v>49.24782720000001</v>
      </c>
      <c r="I459" s="68">
        <f t="shared" si="148"/>
        <v>28.319624611845892</v>
      </c>
      <c r="J459" s="69">
        <v>11</v>
      </c>
      <c r="K459" s="31">
        <f t="shared" si="149"/>
        <v>0.28599999999999998</v>
      </c>
      <c r="L459" s="165"/>
      <c r="M459" s="165"/>
      <c r="N459" s="165"/>
      <c r="O459" s="147"/>
      <c r="P459" s="151"/>
      <c r="Q459" s="154"/>
      <c r="V459" s="32">
        <v>420</v>
      </c>
      <c r="W459" s="2">
        <v>620</v>
      </c>
      <c r="X459" s="12">
        <f t="shared" si="140"/>
        <v>241.51811385853938</v>
      </c>
      <c r="Y459" s="12">
        <f t="shared" si="141"/>
        <v>356.5267395054629</v>
      </c>
      <c r="Z459" s="2">
        <v>30</v>
      </c>
      <c r="AA459" s="2">
        <v>50</v>
      </c>
    </row>
    <row r="460" spans="2:27" x14ac:dyDescent="0.25">
      <c r="B460" s="62">
        <v>43264</v>
      </c>
      <c r="C460" s="70">
        <v>3</v>
      </c>
      <c r="D460" s="70">
        <v>9.85</v>
      </c>
      <c r="E460" s="94">
        <v>0.24</v>
      </c>
      <c r="F460" s="70">
        <v>37</v>
      </c>
      <c r="G460" s="26">
        <f t="shared" si="146"/>
        <v>2869.92</v>
      </c>
      <c r="H460" s="26">
        <f t="shared" si="147"/>
        <v>76.454668800000007</v>
      </c>
      <c r="I460" s="68">
        <f t="shared" si="148"/>
        <v>43.964731914893619</v>
      </c>
      <c r="J460" s="69">
        <v>12</v>
      </c>
      <c r="K460" s="31">
        <f t="shared" si="149"/>
        <v>0.44400000000000001</v>
      </c>
      <c r="L460" s="165"/>
      <c r="M460" s="165"/>
      <c r="N460" s="165"/>
      <c r="O460" s="147"/>
      <c r="P460" s="151"/>
      <c r="Q460" s="154"/>
      <c r="V460" s="32">
        <v>420</v>
      </c>
      <c r="W460" s="2">
        <v>620</v>
      </c>
      <c r="X460" s="12">
        <f t="shared" si="140"/>
        <v>241.51811385853938</v>
      </c>
      <c r="Y460" s="12">
        <f t="shared" si="141"/>
        <v>356.5267395054629</v>
      </c>
      <c r="Z460" s="2">
        <v>30</v>
      </c>
      <c r="AA460" s="2">
        <v>50</v>
      </c>
    </row>
    <row r="461" spans="2:27" x14ac:dyDescent="0.25">
      <c r="B461" s="62">
        <v>43264</v>
      </c>
      <c r="C461" s="70">
        <v>2</v>
      </c>
      <c r="D461" s="70">
        <v>10.42</v>
      </c>
      <c r="E461" s="94">
        <v>0.21</v>
      </c>
      <c r="F461" s="70">
        <v>35</v>
      </c>
      <c r="G461" s="26">
        <f t="shared" si="146"/>
        <v>2511.1799999999998</v>
      </c>
      <c r="H461" s="26">
        <f t="shared" si="147"/>
        <v>63.281735999999988</v>
      </c>
      <c r="I461" s="68">
        <f t="shared" si="148"/>
        <v>36.389727429557205</v>
      </c>
      <c r="J461" s="69">
        <v>11</v>
      </c>
      <c r="K461" s="31">
        <f t="shared" si="149"/>
        <v>0.38500000000000001</v>
      </c>
      <c r="L461" s="162"/>
      <c r="M461" s="162"/>
      <c r="N461" s="162"/>
      <c r="O461" s="147"/>
      <c r="P461" s="151"/>
      <c r="Q461" s="154"/>
      <c r="V461" s="32">
        <v>420</v>
      </c>
      <c r="W461" s="2">
        <v>620</v>
      </c>
      <c r="X461" s="12">
        <f t="shared" si="140"/>
        <v>241.51811385853938</v>
      </c>
      <c r="Y461" s="12">
        <f t="shared" si="141"/>
        <v>356.5267395054629</v>
      </c>
      <c r="Z461" s="2">
        <v>30</v>
      </c>
      <c r="AA461" s="2">
        <v>50</v>
      </c>
    </row>
    <row r="462" spans="2:27" x14ac:dyDescent="0.25">
      <c r="B462" s="62">
        <v>43265</v>
      </c>
      <c r="C462" s="70">
        <v>3</v>
      </c>
      <c r="D462" s="70">
        <v>10.1</v>
      </c>
      <c r="E462" s="94">
        <v>0.24</v>
      </c>
      <c r="F462" s="70">
        <v>37</v>
      </c>
      <c r="G462" s="26">
        <f t="shared" si="146"/>
        <v>2869.92</v>
      </c>
      <c r="H462" s="26">
        <f t="shared" si="147"/>
        <v>76.454668800000007</v>
      </c>
      <c r="I462" s="68">
        <f t="shared" si="148"/>
        <v>43.964731914893619</v>
      </c>
      <c r="J462" s="69">
        <v>12</v>
      </c>
      <c r="K462" s="31">
        <f t="shared" si="149"/>
        <v>0.44400000000000001</v>
      </c>
      <c r="L462" s="161">
        <f>SUM(H462:H465)</f>
        <v>295.40086559999997</v>
      </c>
      <c r="M462" s="163">
        <f>SUM(I462:I465)</f>
        <v>169.86823783783782</v>
      </c>
      <c r="N462" s="164">
        <f>SUM(K462:K465)</f>
        <v>1.5230000000000001</v>
      </c>
      <c r="O462" s="147"/>
      <c r="P462" s="151"/>
      <c r="Q462" s="154"/>
      <c r="V462" s="32">
        <v>420</v>
      </c>
      <c r="W462" s="2">
        <v>620</v>
      </c>
      <c r="X462" s="12">
        <f t="shared" si="140"/>
        <v>241.51811385853938</v>
      </c>
      <c r="Y462" s="12">
        <f t="shared" si="141"/>
        <v>356.5267395054629</v>
      </c>
      <c r="Z462" s="2">
        <v>30</v>
      </c>
      <c r="AA462" s="2">
        <v>50</v>
      </c>
    </row>
    <row r="463" spans="2:27" x14ac:dyDescent="0.25">
      <c r="B463" s="62">
        <v>43265</v>
      </c>
      <c r="C463" s="70">
        <v>1</v>
      </c>
      <c r="D463" s="70">
        <v>10.29</v>
      </c>
      <c r="E463" s="94">
        <v>0.44</v>
      </c>
      <c r="F463" s="70">
        <v>20</v>
      </c>
      <c r="G463" s="26">
        <f t="shared" si="146"/>
        <v>5261.52</v>
      </c>
      <c r="H463" s="26">
        <f t="shared" si="147"/>
        <v>75.765888000000004</v>
      </c>
      <c r="I463" s="68">
        <f t="shared" si="148"/>
        <v>43.568653248993677</v>
      </c>
      <c r="J463" s="69">
        <v>15</v>
      </c>
      <c r="K463" s="31">
        <f t="shared" si="149"/>
        <v>0.3</v>
      </c>
      <c r="L463" s="165"/>
      <c r="M463" s="165"/>
      <c r="N463" s="165"/>
      <c r="O463" s="147"/>
      <c r="P463" s="151"/>
      <c r="Q463" s="154"/>
      <c r="V463" s="32">
        <v>420</v>
      </c>
      <c r="W463" s="2">
        <v>620</v>
      </c>
      <c r="X463" s="12">
        <f t="shared" si="140"/>
        <v>241.51811385853938</v>
      </c>
      <c r="Y463" s="12">
        <f t="shared" si="141"/>
        <v>356.5267395054629</v>
      </c>
      <c r="Z463" s="2">
        <v>30</v>
      </c>
      <c r="AA463" s="2">
        <v>50</v>
      </c>
    </row>
    <row r="464" spans="2:27" x14ac:dyDescent="0.25">
      <c r="B464" s="62">
        <v>43265</v>
      </c>
      <c r="C464" s="70">
        <v>2</v>
      </c>
      <c r="D464" s="70">
        <v>10.09</v>
      </c>
      <c r="E464" s="94">
        <v>0.28999999999999998</v>
      </c>
      <c r="F464" s="70">
        <v>35</v>
      </c>
      <c r="G464" s="26">
        <f t="shared" si="146"/>
        <v>3467.8199999999997</v>
      </c>
      <c r="H464" s="26">
        <f t="shared" si="147"/>
        <v>87.389063999999991</v>
      </c>
      <c r="I464" s="68">
        <f t="shared" si="148"/>
        <v>50.252480736055197</v>
      </c>
      <c r="J464" s="69">
        <v>13</v>
      </c>
      <c r="K464" s="31">
        <f t="shared" si="149"/>
        <v>0.45500000000000002</v>
      </c>
      <c r="L464" s="165"/>
      <c r="M464" s="165"/>
      <c r="N464" s="165"/>
      <c r="O464" s="147"/>
      <c r="P464" s="151"/>
      <c r="Q464" s="154"/>
      <c r="V464" s="32">
        <v>420</v>
      </c>
      <c r="W464" s="2">
        <v>620</v>
      </c>
      <c r="X464" s="12">
        <f t="shared" si="140"/>
        <v>241.51811385853938</v>
      </c>
      <c r="Y464" s="12">
        <f t="shared" si="141"/>
        <v>356.5267395054629</v>
      </c>
      <c r="Z464" s="2">
        <v>30</v>
      </c>
      <c r="AA464" s="2">
        <v>50</v>
      </c>
    </row>
    <row r="465" spans="2:27" x14ac:dyDescent="0.25">
      <c r="B465" s="62">
        <v>43265</v>
      </c>
      <c r="C465" s="70">
        <v>3</v>
      </c>
      <c r="D465" s="70">
        <v>9.8000000000000007</v>
      </c>
      <c r="E465" s="94">
        <v>0.18</v>
      </c>
      <c r="F465" s="70">
        <v>36</v>
      </c>
      <c r="G465" s="26">
        <f t="shared" si="146"/>
        <v>2152.44</v>
      </c>
      <c r="H465" s="26">
        <f t="shared" si="147"/>
        <v>55.791244799999994</v>
      </c>
      <c r="I465" s="68">
        <f t="shared" si="148"/>
        <v>32.082371937895338</v>
      </c>
      <c r="J465" s="69">
        <v>9</v>
      </c>
      <c r="K465" s="31">
        <f t="shared" si="149"/>
        <v>0.32400000000000001</v>
      </c>
      <c r="L465" s="162"/>
      <c r="M465" s="162"/>
      <c r="N465" s="162"/>
      <c r="O465" s="147"/>
      <c r="P465" s="151"/>
      <c r="Q465" s="154"/>
      <c r="V465" s="32">
        <v>420</v>
      </c>
      <c r="W465" s="2">
        <v>620</v>
      </c>
      <c r="X465" s="12">
        <f t="shared" si="140"/>
        <v>241.51811385853938</v>
      </c>
      <c r="Y465" s="12">
        <f t="shared" si="141"/>
        <v>356.5267395054629</v>
      </c>
      <c r="Z465" s="2">
        <v>30</v>
      </c>
      <c r="AA465" s="2">
        <v>50</v>
      </c>
    </row>
    <row r="466" spans="2:27" x14ac:dyDescent="0.25">
      <c r="B466" s="62">
        <v>43266</v>
      </c>
      <c r="C466" s="70">
        <v>2</v>
      </c>
      <c r="D466" s="70">
        <v>10.3</v>
      </c>
      <c r="E466" s="94">
        <v>0.46</v>
      </c>
      <c r="F466" s="70">
        <v>7</v>
      </c>
      <c r="G466" s="26">
        <f t="shared" si="146"/>
        <v>5500.68</v>
      </c>
      <c r="H466" s="26">
        <f t="shared" si="147"/>
        <v>27.723427200000003</v>
      </c>
      <c r="I466" s="68">
        <f t="shared" si="148"/>
        <v>15.942166302472687</v>
      </c>
      <c r="J466" s="69">
        <v>15</v>
      </c>
      <c r="K466" s="31">
        <f t="shared" si="149"/>
        <v>0.105</v>
      </c>
      <c r="L466" s="161">
        <f>SUM(H466:H468)</f>
        <v>230.65547040000001</v>
      </c>
      <c r="M466" s="163">
        <f>SUM(I466:I468)</f>
        <v>132.63684324324325</v>
      </c>
      <c r="N466" s="164">
        <f>SUM(K466:K468)</f>
        <v>0.74</v>
      </c>
      <c r="O466" s="147"/>
      <c r="P466" s="151"/>
      <c r="Q466" s="154"/>
      <c r="V466" s="32">
        <v>420</v>
      </c>
      <c r="W466" s="2">
        <v>620</v>
      </c>
      <c r="X466" s="12">
        <f t="shared" si="140"/>
        <v>241.51811385853938</v>
      </c>
      <c r="Y466" s="12">
        <f t="shared" si="141"/>
        <v>356.5267395054629</v>
      </c>
      <c r="Z466" s="2">
        <v>30</v>
      </c>
      <c r="AA466" s="2">
        <v>50</v>
      </c>
    </row>
    <row r="467" spans="2:27" x14ac:dyDescent="0.25">
      <c r="B467" s="62">
        <v>43266</v>
      </c>
      <c r="C467" s="70">
        <v>3</v>
      </c>
      <c r="D467" s="70">
        <v>10.01</v>
      </c>
      <c r="E467" s="94">
        <v>0.53</v>
      </c>
      <c r="F467" s="70">
        <v>29</v>
      </c>
      <c r="G467" s="26">
        <f t="shared" si="146"/>
        <v>6337.7400000000007</v>
      </c>
      <c r="H467" s="26">
        <f t="shared" si="147"/>
        <v>132.33201120000001</v>
      </c>
      <c r="I467" s="68">
        <f t="shared" si="148"/>
        <v>76.096613686026458</v>
      </c>
      <c r="J467" s="69">
        <v>15</v>
      </c>
      <c r="K467" s="31">
        <f t="shared" si="149"/>
        <v>0.435</v>
      </c>
      <c r="L467" s="165"/>
      <c r="M467" s="165"/>
      <c r="N467" s="165"/>
      <c r="O467" s="147"/>
      <c r="P467" s="151"/>
      <c r="Q467" s="154"/>
      <c r="V467" s="32">
        <v>420</v>
      </c>
      <c r="W467" s="2">
        <v>620</v>
      </c>
      <c r="X467" s="12">
        <f t="shared" si="140"/>
        <v>241.51811385853938</v>
      </c>
      <c r="Y467" s="12">
        <f t="shared" si="141"/>
        <v>356.5267395054629</v>
      </c>
      <c r="Z467" s="2">
        <v>30</v>
      </c>
      <c r="AA467" s="2">
        <v>50</v>
      </c>
    </row>
    <row r="468" spans="2:27" x14ac:dyDescent="0.25">
      <c r="B468" s="62">
        <v>43266</v>
      </c>
      <c r="C468" s="70">
        <v>1</v>
      </c>
      <c r="D468" s="70">
        <v>10.18</v>
      </c>
      <c r="E468" s="94">
        <v>0.82</v>
      </c>
      <c r="F468" s="70">
        <v>10</v>
      </c>
      <c r="G468" s="26">
        <f t="shared" si="146"/>
        <v>9805.56</v>
      </c>
      <c r="H468" s="26">
        <f t="shared" si="147"/>
        <v>70.600031999999999</v>
      </c>
      <c r="I468" s="68">
        <f t="shared" si="148"/>
        <v>40.598063254744105</v>
      </c>
      <c r="J468" s="69">
        <v>20</v>
      </c>
      <c r="K468" s="31">
        <f t="shared" si="149"/>
        <v>0.2</v>
      </c>
      <c r="L468" s="165"/>
      <c r="M468" s="165"/>
      <c r="N468" s="165"/>
      <c r="O468" s="148"/>
      <c r="P468" s="152"/>
      <c r="Q468" s="155"/>
      <c r="V468" s="32">
        <v>420</v>
      </c>
      <c r="W468" s="2">
        <v>620</v>
      </c>
      <c r="X468" s="12">
        <f t="shared" si="140"/>
        <v>241.51811385853938</v>
      </c>
      <c r="Y468" s="12">
        <f t="shared" si="141"/>
        <v>356.5267395054629</v>
      </c>
      <c r="Z468" s="2">
        <v>30</v>
      </c>
      <c r="AA468" s="2">
        <v>50</v>
      </c>
    </row>
    <row r="469" spans="2:27" x14ac:dyDescent="0.25">
      <c r="B469" s="62">
        <v>43267</v>
      </c>
      <c r="C469" s="70">
        <v>2</v>
      </c>
      <c r="D469" s="70">
        <v>10.49</v>
      </c>
      <c r="E469" s="94">
        <v>0.59</v>
      </c>
      <c r="F469" s="70">
        <v>20</v>
      </c>
      <c r="G469" s="26">
        <f t="shared" si="146"/>
        <v>7055.2199999999993</v>
      </c>
      <c r="H469" s="26">
        <f t="shared" si="147"/>
        <v>101.595168</v>
      </c>
      <c r="I469" s="68">
        <f t="shared" si="148"/>
        <v>58.421603220241515</v>
      </c>
      <c r="J469" s="69">
        <v>16</v>
      </c>
      <c r="K469" s="31">
        <f t="shared" si="149"/>
        <v>0.32</v>
      </c>
      <c r="L469" s="44">
        <f t="shared" ref="L469:L470" si="154">H469</f>
        <v>101.595168</v>
      </c>
      <c r="M469" s="45">
        <f t="shared" ref="M469:M470" si="155">I469</f>
        <v>58.421603220241515</v>
      </c>
      <c r="N469" s="46">
        <f>K469</f>
        <v>0.32</v>
      </c>
      <c r="O469" s="149">
        <f>SUM(L469:L473)/3</f>
        <v>133.65217440000001</v>
      </c>
      <c r="P469" s="156">
        <f t="shared" ref="P469:Q469" si="156">SUM(M469:M473)/3</f>
        <v>76.855764462334676</v>
      </c>
      <c r="Q469" s="157">
        <f t="shared" si="156"/>
        <v>0.56233333333333335</v>
      </c>
      <c r="V469" s="32">
        <v>420</v>
      </c>
      <c r="W469" s="2">
        <v>620</v>
      </c>
      <c r="X469" s="12">
        <f t="shared" si="140"/>
        <v>241.51811385853938</v>
      </c>
      <c r="Y469" s="12">
        <f t="shared" si="141"/>
        <v>356.5267395054629</v>
      </c>
      <c r="Z469" s="2">
        <v>30</v>
      </c>
      <c r="AA469" s="2">
        <v>50</v>
      </c>
    </row>
    <row r="470" spans="2:27" x14ac:dyDescent="0.25">
      <c r="B470" s="62">
        <v>43268</v>
      </c>
      <c r="C470" s="70">
        <v>3</v>
      </c>
      <c r="D470" s="70">
        <v>10.4</v>
      </c>
      <c r="E470" s="94">
        <v>0.43</v>
      </c>
      <c r="F470" s="70">
        <v>30</v>
      </c>
      <c r="G470" s="26">
        <f t="shared" si="146"/>
        <v>5141.9399999999996</v>
      </c>
      <c r="H470" s="26">
        <f t="shared" si="147"/>
        <v>111.06590399999999</v>
      </c>
      <c r="I470" s="68">
        <f t="shared" si="148"/>
        <v>63.867684876365715</v>
      </c>
      <c r="J470" s="69">
        <v>14</v>
      </c>
      <c r="K470" s="31">
        <f t="shared" si="149"/>
        <v>0.42</v>
      </c>
      <c r="L470" s="44">
        <f t="shared" si="154"/>
        <v>111.06590399999999</v>
      </c>
      <c r="M470" s="45">
        <f t="shared" si="155"/>
        <v>63.867684876365715</v>
      </c>
      <c r="N470" s="46">
        <f>K470</f>
        <v>0.42</v>
      </c>
      <c r="O470" s="147"/>
      <c r="P470" s="151"/>
      <c r="Q470" s="154"/>
      <c r="V470" s="32">
        <v>420</v>
      </c>
      <c r="W470" s="2">
        <v>620</v>
      </c>
      <c r="X470" s="12">
        <f t="shared" si="140"/>
        <v>241.51811385853938</v>
      </c>
      <c r="Y470" s="12">
        <f t="shared" si="141"/>
        <v>356.5267395054629</v>
      </c>
      <c r="Z470" s="2">
        <v>30</v>
      </c>
      <c r="AA470" s="2">
        <v>50</v>
      </c>
    </row>
    <row r="471" spans="2:27" x14ac:dyDescent="0.25">
      <c r="B471" s="62">
        <v>43269</v>
      </c>
      <c r="C471" s="70">
        <v>3</v>
      </c>
      <c r="D471" s="70">
        <v>10.41</v>
      </c>
      <c r="E471" s="94">
        <v>0.33</v>
      </c>
      <c r="F471" s="70">
        <v>37</v>
      </c>
      <c r="G471" s="26">
        <f t="shared" si="146"/>
        <v>3946.1400000000003</v>
      </c>
      <c r="H471" s="26">
        <f t="shared" si="147"/>
        <v>105.12516960000002</v>
      </c>
      <c r="I471" s="68">
        <f t="shared" si="148"/>
        <v>60.451506382978735</v>
      </c>
      <c r="J471" s="69">
        <v>13</v>
      </c>
      <c r="K471" s="31">
        <f t="shared" si="149"/>
        <v>0.48099999999999998</v>
      </c>
      <c r="L471" s="161">
        <f>SUM(H471:H473)</f>
        <v>188.2954512</v>
      </c>
      <c r="M471" s="163">
        <f>SUM(I471:I473)</f>
        <v>108.27800529039678</v>
      </c>
      <c r="N471" s="164">
        <f>SUM(K471:K473)</f>
        <v>0.94700000000000006</v>
      </c>
      <c r="O471" s="147"/>
      <c r="P471" s="151"/>
      <c r="Q471" s="154"/>
      <c r="V471" s="32">
        <v>420</v>
      </c>
      <c r="W471" s="2">
        <v>620</v>
      </c>
      <c r="X471" s="12">
        <f t="shared" si="140"/>
        <v>241.51811385853938</v>
      </c>
      <c r="Y471" s="12">
        <f t="shared" si="141"/>
        <v>356.5267395054629</v>
      </c>
      <c r="Z471" s="2">
        <v>30</v>
      </c>
      <c r="AA471" s="2">
        <v>50</v>
      </c>
    </row>
    <row r="472" spans="2:27" x14ac:dyDescent="0.25">
      <c r="B472" s="62">
        <v>43269</v>
      </c>
      <c r="C472" s="70">
        <v>1</v>
      </c>
      <c r="D472" s="70">
        <v>10.08</v>
      </c>
      <c r="E472" s="94">
        <v>0.16</v>
      </c>
      <c r="F472" s="70">
        <v>20</v>
      </c>
      <c r="G472" s="26">
        <f t="shared" si="146"/>
        <v>1913.28</v>
      </c>
      <c r="H472" s="26">
        <f t="shared" si="147"/>
        <v>27.551231999999999</v>
      </c>
      <c r="I472" s="68">
        <f t="shared" si="148"/>
        <v>15.843146635997698</v>
      </c>
      <c r="J472" s="69">
        <v>8</v>
      </c>
      <c r="K472" s="31">
        <f t="shared" si="149"/>
        <v>0.16</v>
      </c>
      <c r="L472" s="165"/>
      <c r="M472" s="165"/>
      <c r="N472" s="165"/>
      <c r="O472" s="147"/>
      <c r="P472" s="151"/>
      <c r="Q472" s="154"/>
      <c r="V472" s="32">
        <v>420</v>
      </c>
      <c r="W472" s="2">
        <v>620</v>
      </c>
      <c r="X472" s="12">
        <f t="shared" si="140"/>
        <v>241.51811385853938</v>
      </c>
      <c r="Y472" s="12">
        <f t="shared" si="141"/>
        <v>356.5267395054629</v>
      </c>
      <c r="Z472" s="2">
        <v>30</v>
      </c>
      <c r="AA472" s="2">
        <v>50</v>
      </c>
    </row>
    <row r="473" spans="2:27" x14ac:dyDescent="0.25">
      <c r="B473" s="62">
        <v>43269</v>
      </c>
      <c r="C473" s="70">
        <v>2</v>
      </c>
      <c r="D473" s="70">
        <v>10.38</v>
      </c>
      <c r="E473" s="94">
        <v>0.19</v>
      </c>
      <c r="F473" s="70">
        <v>34</v>
      </c>
      <c r="G473" s="26">
        <f t="shared" si="146"/>
        <v>2272.02</v>
      </c>
      <c r="H473" s="26">
        <f t="shared" si="147"/>
        <v>55.61904959999999</v>
      </c>
      <c r="I473" s="68">
        <f t="shared" si="148"/>
        <v>31.983352271420348</v>
      </c>
      <c r="J473" s="69">
        <v>9</v>
      </c>
      <c r="K473" s="31">
        <f t="shared" si="149"/>
        <v>0.30599999999999999</v>
      </c>
      <c r="L473" s="165"/>
      <c r="M473" s="165"/>
      <c r="N473" s="165"/>
      <c r="O473" s="148"/>
      <c r="P473" s="152"/>
      <c r="Q473" s="155"/>
      <c r="V473" s="32">
        <v>420</v>
      </c>
      <c r="W473" s="2">
        <v>620</v>
      </c>
      <c r="X473" s="12">
        <f t="shared" si="140"/>
        <v>241.51811385853938</v>
      </c>
      <c r="Y473" s="12">
        <f t="shared" si="141"/>
        <v>356.5267395054629</v>
      </c>
      <c r="Z473" s="2">
        <v>30</v>
      </c>
      <c r="AA473" s="2">
        <v>50</v>
      </c>
    </row>
    <row r="474" spans="2:27" x14ac:dyDescent="0.25">
      <c r="B474" s="62">
        <v>43270</v>
      </c>
      <c r="C474" s="70">
        <v>3</v>
      </c>
      <c r="D474" s="70">
        <v>10.199999999999999</v>
      </c>
      <c r="E474" s="94">
        <v>0.32</v>
      </c>
      <c r="F474" s="70">
        <v>34</v>
      </c>
      <c r="G474" s="26">
        <f t="shared" si="146"/>
        <v>3826.56</v>
      </c>
      <c r="H474" s="26">
        <f t="shared" si="147"/>
        <v>93.674188799999996</v>
      </c>
      <c r="I474" s="68">
        <f t="shared" si="148"/>
        <v>53.866698562392173</v>
      </c>
      <c r="J474" s="69">
        <v>13</v>
      </c>
      <c r="K474" s="31">
        <f t="shared" si="149"/>
        <v>0.442</v>
      </c>
      <c r="L474" s="161">
        <f>SUM(H474:H477)</f>
        <v>298.58647679999996</v>
      </c>
      <c r="M474" s="163">
        <f>SUM(I474:I477)</f>
        <v>171.70010166762506</v>
      </c>
      <c r="N474" s="164">
        <f>SUM(K474:K477)</f>
        <v>1.3939999999999999</v>
      </c>
      <c r="O474" s="149">
        <f>SUM(L474:L483)/3</f>
        <v>275.39752319999997</v>
      </c>
      <c r="P474" s="156">
        <f t="shared" ref="P474:Q474" si="157">SUM(M474:M483)/3</f>
        <v>158.36545324899365</v>
      </c>
      <c r="Q474" s="157">
        <f t="shared" si="157"/>
        <v>1.0823333333333334</v>
      </c>
      <c r="V474" s="32">
        <v>420</v>
      </c>
      <c r="W474" s="2">
        <v>620</v>
      </c>
      <c r="X474" s="12">
        <f t="shared" si="140"/>
        <v>241.51811385853938</v>
      </c>
      <c r="Y474" s="12">
        <f t="shared" si="141"/>
        <v>356.5267395054629</v>
      </c>
      <c r="Z474" s="2">
        <v>30</v>
      </c>
      <c r="AA474" s="2">
        <v>50</v>
      </c>
    </row>
    <row r="475" spans="2:27" x14ac:dyDescent="0.25">
      <c r="B475" s="62">
        <v>43270</v>
      </c>
      <c r="C475" s="70">
        <v>1</v>
      </c>
      <c r="D475" s="70">
        <v>9.57</v>
      </c>
      <c r="E475" s="94">
        <v>0.26</v>
      </c>
      <c r="F475" s="70">
        <v>20</v>
      </c>
      <c r="G475" s="26">
        <f t="shared" si="146"/>
        <v>3109.08</v>
      </c>
      <c r="H475" s="26">
        <f t="shared" si="147"/>
        <v>44.770751999999995</v>
      </c>
      <c r="I475" s="68">
        <f t="shared" si="148"/>
        <v>25.745113283496259</v>
      </c>
      <c r="J475" s="69">
        <v>13</v>
      </c>
      <c r="K475" s="31">
        <f t="shared" si="149"/>
        <v>0.26</v>
      </c>
      <c r="L475" s="165"/>
      <c r="M475" s="165"/>
      <c r="N475" s="165"/>
      <c r="O475" s="147"/>
      <c r="P475" s="151"/>
      <c r="Q475" s="154"/>
      <c r="V475" s="32">
        <v>420</v>
      </c>
      <c r="W475" s="2">
        <v>620</v>
      </c>
      <c r="X475" s="12">
        <f t="shared" si="140"/>
        <v>241.51811385853938</v>
      </c>
      <c r="Y475" s="12">
        <f t="shared" si="141"/>
        <v>356.5267395054629</v>
      </c>
      <c r="Z475" s="2">
        <v>30</v>
      </c>
      <c r="AA475" s="2">
        <v>50</v>
      </c>
    </row>
    <row r="476" spans="2:27" x14ac:dyDescent="0.25">
      <c r="B476" s="62">
        <v>43270</v>
      </c>
      <c r="C476" s="70">
        <v>2</v>
      </c>
      <c r="D476" s="70">
        <v>9.32</v>
      </c>
      <c r="E476" s="94">
        <v>0.16</v>
      </c>
      <c r="F476" s="70">
        <v>34</v>
      </c>
      <c r="G476" s="26">
        <f t="shared" si="146"/>
        <v>1913.28</v>
      </c>
      <c r="H476" s="26">
        <f t="shared" si="147"/>
        <v>46.837094399999998</v>
      </c>
      <c r="I476" s="68">
        <f t="shared" si="148"/>
        <v>26.933349281196087</v>
      </c>
      <c r="J476" s="69">
        <v>8</v>
      </c>
      <c r="K476" s="31">
        <f t="shared" si="149"/>
        <v>0.27200000000000002</v>
      </c>
      <c r="L476" s="165"/>
      <c r="M476" s="165"/>
      <c r="N476" s="165"/>
      <c r="O476" s="147"/>
      <c r="P476" s="151"/>
      <c r="Q476" s="154"/>
      <c r="V476" s="32">
        <v>420</v>
      </c>
      <c r="W476" s="2">
        <v>620</v>
      </c>
      <c r="X476" s="12">
        <f t="shared" si="140"/>
        <v>241.51811385853938</v>
      </c>
      <c r="Y476" s="12">
        <f t="shared" si="141"/>
        <v>356.5267395054629</v>
      </c>
      <c r="Z476" s="2">
        <v>30</v>
      </c>
      <c r="AA476" s="2">
        <v>50</v>
      </c>
    </row>
    <row r="477" spans="2:27" x14ac:dyDescent="0.25">
      <c r="B477" s="62">
        <v>43270</v>
      </c>
      <c r="C477" s="70">
        <v>3</v>
      </c>
      <c r="D477" s="70">
        <v>10.36</v>
      </c>
      <c r="E477" s="94">
        <v>0.47</v>
      </c>
      <c r="F477" s="70">
        <v>28</v>
      </c>
      <c r="G477" s="26">
        <f t="shared" si="146"/>
        <v>5620.2599999999993</v>
      </c>
      <c r="H477" s="26">
        <f t="shared" si="147"/>
        <v>113.30444159999998</v>
      </c>
      <c r="I477" s="68">
        <f t="shared" si="148"/>
        <v>65.154940540540522</v>
      </c>
      <c r="J477" s="69">
        <v>15</v>
      </c>
      <c r="K477" s="31">
        <f t="shared" si="149"/>
        <v>0.42</v>
      </c>
      <c r="L477" s="162"/>
      <c r="M477" s="162"/>
      <c r="N477" s="162"/>
      <c r="O477" s="147"/>
      <c r="P477" s="151"/>
      <c r="Q477" s="154"/>
      <c r="V477" s="32">
        <v>420</v>
      </c>
      <c r="W477" s="2">
        <v>620</v>
      </c>
      <c r="X477" s="12">
        <f t="shared" ref="X477:X502" si="158">V477/$M$2</f>
        <v>241.51811385853938</v>
      </c>
      <c r="Y477" s="12">
        <f t="shared" ref="Y477:Y502" si="159">W477/$M$2</f>
        <v>356.5267395054629</v>
      </c>
      <c r="Z477" s="2">
        <v>30</v>
      </c>
      <c r="AA477" s="2">
        <v>50</v>
      </c>
    </row>
    <row r="478" spans="2:27" x14ac:dyDescent="0.25">
      <c r="B478" s="62">
        <v>43271</v>
      </c>
      <c r="C478" s="70">
        <v>2</v>
      </c>
      <c r="D478" s="70">
        <v>10.26</v>
      </c>
      <c r="E478" s="94">
        <v>0.56999999999999995</v>
      </c>
      <c r="F478" s="70">
        <v>16</v>
      </c>
      <c r="G478" s="26">
        <f t="shared" si="146"/>
        <v>6816.0599999999995</v>
      </c>
      <c r="H478" s="26">
        <f t="shared" si="147"/>
        <v>78.52101119999999</v>
      </c>
      <c r="I478" s="68">
        <f t="shared" si="148"/>
        <v>45.152967912593439</v>
      </c>
      <c r="J478" s="69">
        <v>16</v>
      </c>
      <c r="K478" s="31">
        <f t="shared" si="149"/>
        <v>0.25600000000000001</v>
      </c>
      <c r="L478" s="161">
        <f>SUM(H478:H480)</f>
        <v>227.12546879999999</v>
      </c>
      <c r="M478" s="163">
        <f>SUM(I478:I480)</f>
        <v>130.60694008050601</v>
      </c>
      <c r="N478" s="164">
        <f>SUM(K478:K480)</f>
        <v>0.72300000000000009</v>
      </c>
      <c r="O478" s="147"/>
      <c r="P478" s="151"/>
      <c r="Q478" s="154"/>
      <c r="V478" s="32">
        <v>420</v>
      </c>
      <c r="W478" s="2">
        <v>620</v>
      </c>
      <c r="X478" s="12">
        <f t="shared" si="158"/>
        <v>241.51811385853938</v>
      </c>
      <c r="Y478" s="12">
        <f t="shared" si="159"/>
        <v>356.5267395054629</v>
      </c>
      <c r="Z478" s="2">
        <v>30</v>
      </c>
      <c r="AA478" s="2">
        <v>50</v>
      </c>
    </row>
    <row r="479" spans="2:27" x14ac:dyDescent="0.25">
      <c r="B479" s="62">
        <v>43271</v>
      </c>
      <c r="C479" s="70">
        <v>3</v>
      </c>
      <c r="D479" s="70">
        <v>9.6999999999999993</v>
      </c>
      <c r="E479" s="94">
        <v>0.8</v>
      </c>
      <c r="F479" s="70">
        <v>18</v>
      </c>
      <c r="G479" s="26">
        <f t="shared" ref="G479:G504" si="160">E479*$M$1</f>
        <v>9566.4</v>
      </c>
      <c r="H479" s="26">
        <f t="shared" ref="H479:H504" si="161">F479*G479/1000*$O$2</f>
        <v>123.98054399999998</v>
      </c>
      <c r="I479" s="68">
        <f t="shared" ref="I479:I504" si="162">H479/$M$2</f>
        <v>71.294159861989627</v>
      </c>
      <c r="J479" s="69">
        <v>18</v>
      </c>
      <c r="K479" s="31">
        <f t="shared" ref="K479:K504" si="163">J479*F479/1000</f>
        <v>0.32400000000000001</v>
      </c>
      <c r="L479" s="165"/>
      <c r="M479" s="165"/>
      <c r="N479" s="165"/>
      <c r="O479" s="147"/>
      <c r="P479" s="151"/>
      <c r="Q479" s="154"/>
      <c r="V479" s="32">
        <v>420</v>
      </c>
      <c r="W479" s="2">
        <v>620</v>
      </c>
      <c r="X479" s="12">
        <f t="shared" si="158"/>
        <v>241.51811385853938</v>
      </c>
      <c r="Y479" s="12">
        <f t="shared" si="159"/>
        <v>356.5267395054629</v>
      </c>
      <c r="Z479" s="2">
        <v>30</v>
      </c>
      <c r="AA479" s="2">
        <v>50</v>
      </c>
    </row>
    <row r="480" spans="2:27" x14ac:dyDescent="0.25">
      <c r="B480" s="62">
        <v>43271</v>
      </c>
      <c r="C480" s="70">
        <v>1</v>
      </c>
      <c r="D480" s="70">
        <v>9.9</v>
      </c>
      <c r="E480" s="94">
        <v>0.22</v>
      </c>
      <c r="F480" s="70">
        <v>13</v>
      </c>
      <c r="G480" s="26">
        <f t="shared" si="160"/>
        <v>2630.76</v>
      </c>
      <c r="H480" s="26">
        <f t="shared" si="161"/>
        <v>24.623913600000005</v>
      </c>
      <c r="I480" s="68">
        <f t="shared" si="162"/>
        <v>14.159812305922946</v>
      </c>
      <c r="J480" s="69">
        <v>11</v>
      </c>
      <c r="K480" s="31">
        <f t="shared" si="163"/>
        <v>0.14299999999999999</v>
      </c>
      <c r="L480" s="165"/>
      <c r="M480" s="165"/>
      <c r="N480" s="165"/>
      <c r="O480" s="147"/>
      <c r="P480" s="151"/>
      <c r="Q480" s="154"/>
      <c r="V480" s="32">
        <v>420</v>
      </c>
      <c r="W480" s="2">
        <v>620</v>
      </c>
      <c r="X480" s="12">
        <f t="shared" si="158"/>
        <v>241.51811385853938</v>
      </c>
      <c r="Y480" s="12">
        <f t="shared" si="159"/>
        <v>356.5267395054629</v>
      </c>
      <c r="Z480" s="2">
        <v>30</v>
      </c>
      <c r="AA480" s="2">
        <v>50</v>
      </c>
    </row>
    <row r="481" spans="2:27" x14ac:dyDescent="0.25">
      <c r="B481" s="62">
        <v>43272</v>
      </c>
      <c r="C481" s="70">
        <v>2</v>
      </c>
      <c r="D481" s="70">
        <v>10.18</v>
      </c>
      <c r="E481" s="94">
        <v>0.56999999999999995</v>
      </c>
      <c r="F481" s="70">
        <v>30</v>
      </c>
      <c r="G481" s="26">
        <f t="shared" si="160"/>
        <v>6816.0599999999995</v>
      </c>
      <c r="H481" s="26">
        <f t="shared" si="161"/>
        <v>147.22689599999998</v>
      </c>
      <c r="I481" s="68">
        <f t="shared" si="162"/>
        <v>84.661814836112697</v>
      </c>
      <c r="J481" s="69">
        <v>16</v>
      </c>
      <c r="K481" s="31">
        <f t="shared" si="163"/>
        <v>0.48</v>
      </c>
      <c r="L481" s="161">
        <f>SUM(H481:H483)</f>
        <v>300.48062399999998</v>
      </c>
      <c r="M481" s="163">
        <f>SUM(I481:I483)</f>
        <v>172.7893179988499</v>
      </c>
      <c r="N481" s="164">
        <f>SUM(K481:K483)</f>
        <v>1.1299999999999999</v>
      </c>
      <c r="O481" s="147"/>
      <c r="P481" s="151"/>
      <c r="Q481" s="154"/>
      <c r="V481" s="32">
        <v>420</v>
      </c>
      <c r="W481" s="2">
        <v>620</v>
      </c>
      <c r="X481" s="12">
        <f t="shared" si="158"/>
        <v>241.51811385853938</v>
      </c>
      <c r="Y481" s="12">
        <f t="shared" si="159"/>
        <v>356.5267395054629</v>
      </c>
      <c r="Z481" s="2">
        <v>30</v>
      </c>
      <c r="AA481" s="2">
        <v>50</v>
      </c>
    </row>
    <row r="482" spans="2:27" x14ac:dyDescent="0.25">
      <c r="B482" s="62">
        <v>43272</v>
      </c>
      <c r="C482" s="70">
        <v>3</v>
      </c>
      <c r="D482" s="70">
        <v>10.28</v>
      </c>
      <c r="E482" s="94">
        <v>0.45</v>
      </c>
      <c r="F482" s="70">
        <v>32</v>
      </c>
      <c r="G482" s="26">
        <f t="shared" si="160"/>
        <v>5381.1</v>
      </c>
      <c r="H482" s="26">
        <f t="shared" si="161"/>
        <v>123.98054399999999</v>
      </c>
      <c r="I482" s="68">
        <f t="shared" si="162"/>
        <v>71.294159861989641</v>
      </c>
      <c r="J482" s="69">
        <v>15</v>
      </c>
      <c r="K482" s="31">
        <f t="shared" si="163"/>
        <v>0.48</v>
      </c>
      <c r="L482" s="165"/>
      <c r="M482" s="165"/>
      <c r="N482" s="165"/>
      <c r="O482" s="147"/>
      <c r="P482" s="151"/>
      <c r="Q482" s="154"/>
      <c r="V482" s="32">
        <v>420</v>
      </c>
      <c r="W482" s="2">
        <v>620</v>
      </c>
      <c r="X482" s="12">
        <f t="shared" si="158"/>
        <v>241.51811385853938</v>
      </c>
      <c r="Y482" s="12">
        <f t="shared" si="159"/>
        <v>356.5267395054629</v>
      </c>
      <c r="Z482" s="2">
        <v>30</v>
      </c>
      <c r="AA482" s="2">
        <v>50</v>
      </c>
    </row>
    <row r="483" spans="2:27" x14ac:dyDescent="0.25">
      <c r="B483" s="62">
        <v>43272</v>
      </c>
      <c r="C483" s="70">
        <v>1</v>
      </c>
      <c r="D483" s="70">
        <v>10.16</v>
      </c>
      <c r="E483" s="94">
        <v>0.2</v>
      </c>
      <c r="F483" s="70">
        <v>17</v>
      </c>
      <c r="G483" s="26">
        <f t="shared" si="160"/>
        <v>2391.6</v>
      </c>
      <c r="H483" s="26">
        <f t="shared" si="161"/>
        <v>29.273183999999997</v>
      </c>
      <c r="I483" s="68">
        <f t="shared" si="162"/>
        <v>16.833343300747554</v>
      </c>
      <c r="J483" s="69">
        <v>10</v>
      </c>
      <c r="K483" s="31">
        <f t="shared" si="163"/>
        <v>0.17</v>
      </c>
      <c r="L483" s="165"/>
      <c r="M483" s="165"/>
      <c r="N483" s="165"/>
      <c r="O483" s="148"/>
      <c r="P483" s="152"/>
      <c r="Q483" s="155"/>
      <c r="V483" s="32">
        <v>420</v>
      </c>
      <c r="W483" s="2">
        <v>620</v>
      </c>
      <c r="X483" s="12">
        <f t="shared" si="158"/>
        <v>241.51811385853938</v>
      </c>
      <c r="Y483" s="12">
        <f t="shared" si="159"/>
        <v>356.5267395054629</v>
      </c>
      <c r="Z483" s="2">
        <v>30</v>
      </c>
      <c r="AA483" s="2">
        <v>50</v>
      </c>
    </row>
    <row r="484" spans="2:27" x14ac:dyDescent="0.25">
      <c r="B484" s="62">
        <v>43273</v>
      </c>
      <c r="C484" s="70">
        <v>2</v>
      </c>
      <c r="D484" s="70">
        <v>10.1</v>
      </c>
      <c r="E484" s="94">
        <v>0.39</v>
      </c>
      <c r="F484" s="70">
        <v>34</v>
      </c>
      <c r="G484" s="26">
        <f t="shared" si="160"/>
        <v>4663.62</v>
      </c>
      <c r="H484" s="26">
        <f t="shared" si="161"/>
        <v>114.16541759999998</v>
      </c>
      <c r="I484" s="68">
        <f t="shared" si="162"/>
        <v>65.650038872915459</v>
      </c>
      <c r="J484" s="69">
        <v>14</v>
      </c>
      <c r="K484" s="31">
        <f t="shared" si="163"/>
        <v>0.47599999999999998</v>
      </c>
      <c r="L484" s="161">
        <f>SUM(H484:H486)</f>
        <v>272.75719679999997</v>
      </c>
      <c r="M484" s="163">
        <f>SUM(I484:I486)</f>
        <v>156.84715169637721</v>
      </c>
      <c r="N484" s="164">
        <f>SUM(K484:K486)</f>
        <v>1.121</v>
      </c>
      <c r="O484" s="149">
        <f>SUM(L484:L489)/3</f>
        <v>185.65512479999998</v>
      </c>
      <c r="P484" s="156">
        <f t="shared" ref="P484:Q484" si="164">SUM(M484:M489)/3</f>
        <v>106.7597037377803</v>
      </c>
      <c r="Q484" s="157">
        <f t="shared" si="164"/>
        <v>0.66999999999999993</v>
      </c>
      <c r="V484" s="32">
        <v>420</v>
      </c>
      <c r="W484" s="2">
        <v>620</v>
      </c>
      <c r="X484" s="12">
        <f t="shared" si="158"/>
        <v>241.51811385853938</v>
      </c>
      <c r="Y484" s="12">
        <f t="shared" si="159"/>
        <v>356.5267395054629</v>
      </c>
      <c r="Z484" s="2">
        <v>30</v>
      </c>
      <c r="AA484" s="2">
        <v>50</v>
      </c>
    </row>
    <row r="485" spans="2:27" x14ac:dyDescent="0.25">
      <c r="B485" s="62">
        <v>43273</v>
      </c>
      <c r="C485" s="70">
        <v>3</v>
      </c>
      <c r="D485" s="70">
        <v>10.51</v>
      </c>
      <c r="E485" s="94">
        <v>0.26</v>
      </c>
      <c r="F485" s="70">
        <v>33</v>
      </c>
      <c r="G485" s="26">
        <f t="shared" si="160"/>
        <v>3109.08</v>
      </c>
      <c r="H485" s="26">
        <f t="shared" si="161"/>
        <v>73.871740799999998</v>
      </c>
      <c r="I485" s="68">
        <f t="shared" si="162"/>
        <v>42.47943691776883</v>
      </c>
      <c r="J485" s="69">
        <v>13</v>
      </c>
      <c r="K485" s="31">
        <f t="shared" si="163"/>
        <v>0.42899999999999999</v>
      </c>
      <c r="L485" s="165"/>
      <c r="M485" s="165"/>
      <c r="N485" s="165"/>
      <c r="O485" s="147"/>
      <c r="P485" s="151"/>
      <c r="Q485" s="154"/>
      <c r="V485" s="32">
        <v>420</v>
      </c>
      <c r="W485" s="2">
        <v>620</v>
      </c>
      <c r="X485" s="12">
        <f t="shared" si="158"/>
        <v>241.51811385853938</v>
      </c>
      <c r="Y485" s="12">
        <f t="shared" si="159"/>
        <v>356.5267395054629</v>
      </c>
      <c r="Z485" s="2">
        <v>30</v>
      </c>
      <c r="AA485" s="2">
        <v>50</v>
      </c>
    </row>
    <row r="486" spans="2:27" x14ac:dyDescent="0.25">
      <c r="B486" s="62">
        <v>43273</v>
      </c>
      <c r="C486" s="70">
        <v>1</v>
      </c>
      <c r="D486" s="70">
        <v>10.3</v>
      </c>
      <c r="E486" s="94">
        <v>0.82</v>
      </c>
      <c r="F486" s="70">
        <v>12</v>
      </c>
      <c r="G486" s="26">
        <f t="shared" si="160"/>
        <v>9805.56</v>
      </c>
      <c r="H486" s="26">
        <f t="shared" si="161"/>
        <v>84.720038399999993</v>
      </c>
      <c r="I486" s="68">
        <f t="shared" si="162"/>
        <v>48.717675905692921</v>
      </c>
      <c r="J486" s="69">
        <v>18</v>
      </c>
      <c r="K486" s="31">
        <f t="shared" si="163"/>
        <v>0.216</v>
      </c>
      <c r="L486" s="165"/>
      <c r="M486" s="165"/>
      <c r="N486" s="165"/>
      <c r="O486" s="147"/>
      <c r="P486" s="151"/>
      <c r="Q486" s="154"/>
      <c r="V486" s="32">
        <v>420</v>
      </c>
      <c r="W486" s="2">
        <v>620</v>
      </c>
      <c r="X486" s="12">
        <f t="shared" si="158"/>
        <v>241.51811385853938</v>
      </c>
      <c r="Y486" s="12">
        <f t="shared" si="159"/>
        <v>356.5267395054629</v>
      </c>
      <c r="Z486" s="2">
        <v>30</v>
      </c>
      <c r="AA486" s="2">
        <v>50</v>
      </c>
    </row>
    <row r="487" spans="2:27" x14ac:dyDescent="0.25">
      <c r="B487" s="62">
        <v>43274</v>
      </c>
      <c r="C487" s="70"/>
      <c r="D487" s="70"/>
      <c r="E487" s="94"/>
      <c r="F487" s="70">
        <v>0</v>
      </c>
      <c r="G487" s="26">
        <f t="shared" si="160"/>
        <v>0</v>
      </c>
      <c r="H487" s="26">
        <f t="shared" si="161"/>
        <v>0</v>
      </c>
      <c r="I487" s="68">
        <f t="shared" si="162"/>
        <v>0</v>
      </c>
      <c r="J487" s="69">
        <v>0</v>
      </c>
      <c r="K487" s="31">
        <f t="shared" si="163"/>
        <v>0</v>
      </c>
      <c r="L487" s="44">
        <f t="shared" ref="L487" si="165">H487</f>
        <v>0</v>
      </c>
      <c r="M487" s="45">
        <f t="shared" ref="M487" si="166">I487</f>
        <v>0</v>
      </c>
      <c r="N487" s="46">
        <f>K487</f>
        <v>0</v>
      </c>
      <c r="O487" s="147"/>
      <c r="P487" s="151"/>
      <c r="Q487" s="154"/>
      <c r="V487" s="32">
        <v>420</v>
      </c>
      <c r="W487" s="2">
        <v>620</v>
      </c>
      <c r="X487" s="12">
        <f t="shared" si="158"/>
        <v>241.51811385853938</v>
      </c>
      <c r="Y487" s="12">
        <f t="shared" si="159"/>
        <v>356.5267395054629</v>
      </c>
      <c r="Z487" s="2">
        <v>30</v>
      </c>
      <c r="AA487" s="2">
        <v>50</v>
      </c>
    </row>
    <row r="488" spans="2:27" x14ac:dyDescent="0.25">
      <c r="B488" s="62">
        <v>43275</v>
      </c>
      <c r="C488" s="70">
        <v>1</v>
      </c>
      <c r="D488" s="70">
        <v>10.199999999999999</v>
      </c>
      <c r="E488" s="94">
        <v>0.19</v>
      </c>
      <c r="F488" s="70">
        <v>27</v>
      </c>
      <c r="G488" s="26">
        <f t="shared" si="160"/>
        <v>2272.02</v>
      </c>
      <c r="H488" s="26">
        <f t="shared" si="161"/>
        <v>44.1680688</v>
      </c>
      <c r="I488" s="68">
        <f t="shared" si="162"/>
        <v>25.398544450833811</v>
      </c>
      <c r="J488" s="69">
        <v>9</v>
      </c>
      <c r="K488" s="31">
        <f t="shared" si="163"/>
        <v>0.24299999999999999</v>
      </c>
      <c r="L488" s="161">
        <f>SUM(H488:H489)</f>
        <v>284.20817759999994</v>
      </c>
      <c r="M488" s="163">
        <f>SUM(I488:I489)</f>
        <v>163.43195951696373</v>
      </c>
      <c r="N488" s="164">
        <f>SUM(K488:K489)</f>
        <v>0.88900000000000001</v>
      </c>
      <c r="O488" s="147"/>
      <c r="P488" s="151"/>
      <c r="Q488" s="154"/>
      <c r="V488" s="32">
        <v>420</v>
      </c>
      <c r="W488" s="2">
        <v>620</v>
      </c>
      <c r="X488" s="12">
        <f t="shared" si="158"/>
        <v>241.51811385853938</v>
      </c>
      <c r="Y488" s="12">
        <f t="shared" si="159"/>
        <v>356.5267395054629</v>
      </c>
      <c r="Z488" s="2">
        <v>30</v>
      </c>
      <c r="AA488" s="2">
        <v>50</v>
      </c>
    </row>
    <row r="489" spans="2:27" x14ac:dyDescent="0.25">
      <c r="B489" s="62">
        <v>43275</v>
      </c>
      <c r="C489" s="70">
        <v>3</v>
      </c>
      <c r="D489" s="70">
        <v>9.8000000000000007</v>
      </c>
      <c r="E489" s="94">
        <v>0.82</v>
      </c>
      <c r="F489" s="70">
        <v>34</v>
      </c>
      <c r="G489" s="26">
        <f t="shared" si="160"/>
        <v>9805.56</v>
      </c>
      <c r="H489" s="26">
        <f t="shared" si="161"/>
        <v>240.04010879999996</v>
      </c>
      <c r="I489" s="68">
        <f t="shared" si="162"/>
        <v>138.03341506612992</v>
      </c>
      <c r="J489" s="69">
        <v>19</v>
      </c>
      <c r="K489" s="31">
        <f t="shared" si="163"/>
        <v>0.64600000000000002</v>
      </c>
      <c r="L489" s="162"/>
      <c r="M489" s="162"/>
      <c r="N489" s="162"/>
      <c r="O489" s="148"/>
      <c r="P489" s="152"/>
      <c r="Q489" s="155"/>
      <c r="V489" s="32">
        <v>420</v>
      </c>
      <c r="W489" s="2">
        <v>620</v>
      </c>
      <c r="X489" s="12">
        <f t="shared" si="158"/>
        <v>241.51811385853938</v>
      </c>
      <c r="Y489" s="12">
        <f t="shared" si="159"/>
        <v>356.5267395054629</v>
      </c>
      <c r="Z489" s="2">
        <v>30</v>
      </c>
      <c r="AA489" s="2">
        <v>50</v>
      </c>
    </row>
    <row r="490" spans="2:27" x14ac:dyDescent="0.25">
      <c r="B490" s="62">
        <v>43276</v>
      </c>
      <c r="C490" s="70">
        <v>2</v>
      </c>
      <c r="D490" s="70">
        <v>10.44</v>
      </c>
      <c r="E490" s="94">
        <v>0.47</v>
      </c>
      <c r="F490" s="70">
        <v>26</v>
      </c>
      <c r="G490" s="26">
        <f t="shared" si="160"/>
        <v>5620.2599999999993</v>
      </c>
      <c r="H490" s="26">
        <f t="shared" si="161"/>
        <v>105.21126719999999</v>
      </c>
      <c r="I490" s="68">
        <f t="shared" si="162"/>
        <v>60.501016216216208</v>
      </c>
      <c r="J490" s="69">
        <v>15</v>
      </c>
      <c r="K490" s="31">
        <f t="shared" si="163"/>
        <v>0.39</v>
      </c>
      <c r="L490" s="161">
        <f>SUM(H490:H492)</f>
        <v>193.97789280000001</v>
      </c>
      <c r="M490" s="163">
        <f>SUM(I490:I492)</f>
        <v>111.5456542840713</v>
      </c>
      <c r="N490" s="164">
        <f>SUM(K490:K492)</f>
        <v>0.83899999999999997</v>
      </c>
      <c r="O490" s="149">
        <f>SUM(L490:L498)/3</f>
        <v>223.65286560000001</v>
      </c>
      <c r="P490" s="156">
        <f t="shared" ref="P490:Q490" si="167">SUM(M490:M498)/3</f>
        <v>128.6100434732605</v>
      </c>
      <c r="Q490" s="157">
        <f t="shared" si="167"/>
        <v>0.96666666666666667</v>
      </c>
      <c r="V490" s="32">
        <v>420</v>
      </c>
      <c r="W490" s="2">
        <v>620</v>
      </c>
      <c r="X490" s="12">
        <f t="shared" si="158"/>
        <v>241.51811385853938</v>
      </c>
      <c r="Y490" s="12">
        <f t="shared" si="159"/>
        <v>356.5267395054629</v>
      </c>
      <c r="Z490" s="2">
        <v>30</v>
      </c>
      <c r="AA490" s="2">
        <v>50</v>
      </c>
    </row>
    <row r="491" spans="2:27" x14ac:dyDescent="0.25">
      <c r="B491" s="62">
        <v>43276</v>
      </c>
      <c r="C491" s="70">
        <v>3</v>
      </c>
      <c r="D491" s="70">
        <v>10.199999999999999</v>
      </c>
      <c r="E491" s="94">
        <v>0.13</v>
      </c>
      <c r="F491" s="70">
        <v>27</v>
      </c>
      <c r="G491" s="26">
        <f t="shared" si="160"/>
        <v>1554.54</v>
      </c>
      <c r="H491" s="26">
        <f t="shared" si="161"/>
        <v>30.2202576</v>
      </c>
      <c r="I491" s="68">
        <f t="shared" si="162"/>
        <v>17.377951466359978</v>
      </c>
      <c r="J491" s="69">
        <v>7</v>
      </c>
      <c r="K491" s="31">
        <f t="shared" si="163"/>
        <v>0.189</v>
      </c>
      <c r="L491" s="165"/>
      <c r="M491" s="165"/>
      <c r="N491" s="165"/>
      <c r="O491" s="147"/>
      <c r="P491" s="151"/>
      <c r="Q491" s="154"/>
      <c r="V491" s="32">
        <v>420</v>
      </c>
      <c r="W491" s="2">
        <v>620</v>
      </c>
      <c r="X491" s="12">
        <f t="shared" si="158"/>
        <v>241.51811385853938</v>
      </c>
      <c r="Y491" s="12">
        <f t="shared" si="159"/>
        <v>356.5267395054629</v>
      </c>
      <c r="Z491" s="2">
        <v>30</v>
      </c>
      <c r="AA491" s="2">
        <v>50</v>
      </c>
    </row>
    <row r="492" spans="2:27" x14ac:dyDescent="0.25">
      <c r="B492" s="62">
        <v>43276</v>
      </c>
      <c r="C492" s="70">
        <v>1</v>
      </c>
      <c r="D492" s="70">
        <v>8.9600000000000009</v>
      </c>
      <c r="E492" s="94">
        <v>0.34</v>
      </c>
      <c r="F492" s="70">
        <v>20</v>
      </c>
      <c r="G492" s="26">
        <f t="shared" si="160"/>
        <v>4065.7200000000003</v>
      </c>
      <c r="H492" s="26">
        <f t="shared" si="161"/>
        <v>58.546368000000001</v>
      </c>
      <c r="I492" s="68">
        <f t="shared" si="162"/>
        <v>33.666686601495108</v>
      </c>
      <c r="J492" s="69">
        <v>13</v>
      </c>
      <c r="K492" s="31">
        <f t="shared" si="163"/>
        <v>0.26</v>
      </c>
      <c r="L492" s="165"/>
      <c r="M492" s="165"/>
      <c r="N492" s="165"/>
      <c r="O492" s="147"/>
      <c r="P492" s="151"/>
      <c r="Q492" s="154"/>
      <c r="V492" s="32">
        <v>420</v>
      </c>
      <c r="W492" s="2">
        <v>620</v>
      </c>
      <c r="X492" s="12">
        <f t="shared" si="158"/>
        <v>241.51811385853938</v>
      </c>
      <c r="Y492" s="12">
        <f t="shared" si="159"/>
        <v>356.5267395054629</v>
      </c>
      <c r="Z492" s="2">
        <v>30</v>
      </c>
      <c r="AA492" s="2">
        <v>50</v>
      </c>
    </row>
    <row r="493" spans="2:27" x14ac:dyDescent="0.25">
      <c r="B493" s="62">
        <v>43277</v>
      </c>
      <c r="C493" s="70">
        <v>2</v>
      </c>
      <c r="D493" s="70">
        <v>9.91</v>
      </c>
      <c r="E493" s="94">
        <v>0.34</v>
      </c>
      <c r="F493" s="70">
        <v>34</v>
      </c>
      <c r="G493" s="26">
        <f t="shared" si="160"/>
        <v>4065.7200000000003</v>
      </c>
      <c r="H493" s="26">
        <f t="shared" si="161"/>
        <v>99.528825600000005</v>
      </c>
      <c r="I493" s="68">
        <f t="shared" si="162"/>
        <v>57.233367222541688</v>
      </c>
      <c r="J493" s="69">
        <v>13</v>
      </c>
      <c r="K493" s="31">
        <f t="shared" si="163"/>
        <v>0.442</v>
      </c>
      <c r="L493" s="161">
        <f>SUM(H493:H495)</f>
        <v>281.36695680000003</v>
      </c>
      <c r="M493" s="163">
        <f>SUM(I493:I495)</f>
        <v>161.79813502012649</v>
      </c>
      <c r="N493" s="164">
        <f>SUM(K493:K495)</f>
        <v>1.24</v>
      </c>
      <c r="O493" s="147"/>
      <c r="P493" s="151"/>
      <c r="Q493" s="154"/>
      <c r="V493" s="32">
        <v>420</v>
      </c>
      <c r="W493" s="2">
        <v>620</v>
      </c>
      <c r="X493" s="12">
        <f t="shared" si="158"/>
        <v>241.51811385853938</v>
      </c>
      <c r="Y493" s="12">
        <f t="shared" si="159"/>
        <v>356.5267395054629</v>
      </c>
      <c r="Z493" s="2">
        <v>30</v>
      </c>
      <c r="AA493" s="2">
        <v>50</v>
      </c>
    </row>
    <row r="494" spans="2:27" x14ac:dyDescent="0.25">
      <c r="B494" s="62">
        <v>43277</v>
      </c>
      <c r="C494" s="70">
        <v>3</v>
      </c>
      <c r="D494" s="70">
        <v>9.89</v>
      </c>
      <c r="E494" s="94">
        <v>0.36</v>
      </c>
      <c r="F494" s="70">
        <v>37</v>
      </c>
      <c r="G494" s="26">
        <f t="shared" si="160"/>
        <v>4304.88</v>
      </c>
      <c r="H494" s="26">
        <f t="shared" si="161"/>
        <v>114.6820032</v>
      </c>
      <c r="I494" s="68">
        <f t="shared" si="162"/>
        <v>65.947097872340422</v>
      </c>
      <c r="J494" s="69">
        <v>14</v>
      </c>
      <c r="K494" s="31">
        <f t="shared" si="163"/>
        <v>0.51800000000000002</v>
      </c>
      <c r="L494" s="165"/>
      <c r="M494" s="165"/>
      <c r="N494" s="165"/>
      <c r="O494" s="147"/>
      <c r="P494" s="151"/>
      <c r="Q494" s="154"/>
      <c r="V494" s="32">
        <v>420</v>
      </c>
      <c r="W494" s="2">
        <v>620</v>
      </c>
      <c r="X494" s="12">
        <f t="shared" si="158"/>
        <v>241.51811385853938</v>
      </c>
      <c r="Y494" s="12">
        <f t="shared" si="159"/>
        <v>356.5267395054629</v>
      </c>
      <c r="Z494" s="2">
        <v>30</v>
      </c>
      <c r="AA494" s="2">
        <v>50</v>
      </c>
    </row>
    <row r="495" spans="2:27" x14ac:dyDescent="0.25">
      <c r="B495" s="62">
        <v>43277</v>
      </c>
      <c r="C495" s="70">
        <v>1</v>
      </c>
      <c r="D495" s="70">
        <v>9.8000000000000007</v>
      </c>
      <c r="E495" s="94">
        <v>0.39</v>
      </c>
      <c r="F495" s="70">
        <v>20</v>
      </c>
      <c r="G495" s="26">
        <f t="shared" si="160"/>
        <v>4663.62</v>
      </c>
      <c r="H495" s="26">
        <f t="shared" si="161"/>
        <v>67.156127999999995</v>
      </c>
      <c r="I495" s="68">
        <f t="shared" si="162"/>
        <v>38.617669925244385</v>
      </c>
      <c r="J495" s="69">
        <v>14</v>
      </c>
      <c r="K495" s="31">
        <f t="shared" si="163"/>
        <v>0.28000000000000003</v>
      </c>
      <c r="L495" s="165"/>
      <c r="M495" s="165"/>
      <c r="N495" s="165"/>
      <c r="O495" s="147"/>
      <c r="P495" s="151"/>
      <c r="Q495" s="154"/>
      <c r="V495" s="32">
        <v>420</v>
      </c>
      <c r="W495" s="2">
        <v>620</v>
      </c>
      <c r="X495" s="12">
        <f t="shared" si="158"/>
        <v>241.51811385853938</v>
      </c>
      <c r="Y495" s="12">
        <f t="shared" si="159"/>
        <v>356.5267395054629</v>
      </c>
      <c r="Z495" s="2">
        <v>30</v>
      </c>
      <c r="AA495" s="2">
        <v>50</v>
      </c>
    </row>
    <row r="496" spans="2:27" x14ac:dyDescent="0.25">
      <c r="B496" s="62">
        <v>43278</v>
      </c>
      <c r="C496" s="70">
        <v>2</v>
      </c>
      <c r="D496" s="70">
        <v>10.25</v>
      </c>
      <c r="E496" s="94">
        <v>0.46</v>
      </c>
      <c r="F496" s="70">
        <v>23</v>
      </c>
      <c r="G496" s="26">
        <f t="shared" si="160"/>
        <v>5500.68</v>
      </c>
      <c r="H496" s="26">
        <f t="shared" si="161"/>
        <v>91.091260800000015</v>
      </c>
      <c r="I496" s="68">
        <f t="shared" si="162"/>
        <v>52.381403565267398</v>
      </c>
      <c r="J496" s="69">
        <v>15</v>
      </c>
      <c r="K496" s="31">
        <f t="shared" si="163"/>
        <v>0.34499999999999997</v>
      </c>
      <c r="L496" s="161">
        <f>SUM(H496:H498)</f>
        <v>195.61374720000001</v>
      </c>
      <c r="M496" s="163">
        <f>SUM(I496:I498)</f>
        <v>112.48634111558367</v>
      </c>
      <c r="N496" s="164">
        <f>SUM(K496:K498)</f>
        <v>0.82100000000000006</v>
      </c>
      <c r="O496" s="147"/>
      <c r="P496" s="151"/>
      <c r="Q496" s="154"/>
      <c r="V496" s="32">
        <v>420</v>
      </c>
      <c r="W496" s="2">
        <v>620</v>
      </c>
      <c r="X496" s="12">
        <f t="shared" si="158"/>
        <v>241.51811385853938</v>
      </c>
      <c r="Y496" s="12">
        <f t="shared" si="159"/>
        <v>356.5267395054629</v>
      </c>
      <c r="Z496" s="2">
        <v>30</v>
      </c>
      <c r="AA496" s="2">
        <v>50</v>
      </c>
    </row>
    <row r="497" spans="2:27" x14ac:dyDescent="0.25">
      <c r="B497" s="62">
        <v>43278</v>
      </c>
      <c r="C497" s="70">
        <v>3</v>
      </c>
      <c r="D497" s="70">
        <v>10.220000000000001</v>
      </c>
      <c r="E497" s="94">
        <v>0.19</v>
      </c>
      <c r="F497" s="70">
        <v>34</v>
      </c>
      <c r="G497" s="26">
        <f t="shared" si="160"/>
        <v>2272.02</v>
      </c>
      <c r="H497" s="26">
        <f t="shared" si="161"/>
        <v>55.61904959999999</v>
      </c>
      <c r="I497" s="68">
        <f t="shared" si="162"/>
        <v>31.983352271420348</v>
      </c>
      <c r="J497" s="69">
        <v>10</v>
      </c>
      <c r="K497" s="31">
        <f t="shared" si="163"/>
        <v>0.34</v>
      </c>
      <c r="L497" s="165"/>
      <c r="M497" s="165"/>
      <c r="N497" s="165"/>
      <c r="O497" s="147"/>
      <c r="P497" s="151"/>
      <c r="Q497" s="154"/>
      <c r="V497" s="32">
        <v>420</v>
      </c>
      <c r="W497" s="2">
        <v>620</v>
      </c>
      <c r="X497" s="12">
        <f t="shared" si="158"/>
        <v>241.51811385853938</v>
      </c>
      <c r="Y497" s="12">
        <f t="shared" si="159"/>
        <v>356.5267395054629</v>
      </c>
      <c r="Z497" s="2">
        <v>30</v>
      </c>
      <c r="AA497" s="2">
        <v>50</v>
      </c>
    </row>
    <row r="498" spans="2:27" x14ac:dyDescent="0.25">
      <c r="B498" s="62">
        <v>43278</v>
      </c>
      <c r="C498" s="70">
        <v>1</v>
      </c>
      <c r="D498" s="70">
        <v>10.29</v>
      </c>
      <c r="E498" s="94">
        <v>0.71</v>
      </c>
      <c r="F498" s="70">
        <v>8</v>
      </c>
      <c r="G498" s="26">
        <f t="shared" si="160"/>
        <v>8490.18</v>
      </c>
      <c r="H498" s="26">
        <f t="shared" si="161"/>
        <v>48.903436800000001</v>
      </c>
      <c r="I498" s="68">
        <f t="shared" si="162"/>
        <v>28.121585278895918</v>
      </c>
      <c r="J498" s="69">
        <v>17</v>
      </c>
      <c r="K498" s="31">
        <f t="shared" si="163"/>
        <v>0.13600000000000001</v>
      </c>
      <c r="L498" s="165"/>
      <c r="M498" s="165"/>
      <c r="N498" s="165"/>
      <c r="O498" s="148"/>
      <c r="P498" s="152"/>
      <c r="Q498" s="155"/>
      <c r="V498" s="32">
        <v>420</v>
      </c>
      <c r="W498" s="2">
        <v>620</v>
      </c>
      <c r="X498" s="12">
        <f t="shared" si="158"/>
        <v>241.51811385853938</v>
      </c>
      <c r="Y498" s="12">
        <f t="shared" si="159"/>
        <v>356.5267395054629</v>
      </c>
      <c r="Z498" s="2">
        <v>30</v>
      </c>
      <c r="AA498" s="2">
        <v>50</v>
      </c>
    </row>
    <row r="499" spans="2:27" x14ac:dyDescent="0.25">
      <c r="B499" s="62">
        <v>43279</v>
      </c>
      <c r="C499" s="70">
        <v>2</v>
      </c>
      <c r="D499" s="70">
        <v>10.01</v>
      </c>
      <c r="E499" s="94">
        <v>0.84</v>
      </c>
      <c r="F499" s="70">
        <v>25</v>
      </c>
      <c r="G499" s="26">
        <f t="shared" si="160"/>
        <v>10044.719999999999</v>
      </c>
      <c r="H499" s="26">
        <f t="shared" si="161"/>
        <v>180.80495999999997</v>
      </c>
      <c r="I499" s="68">
        <f t="shared" si="162"/>
        <v>103.97064979873488</v>
      </c>
      <c r="J499" s="69">
        <v>19</v>
      </c>
      <c r="K499" s="31">
        <f t="shared" si="163"/>
        <v>0.47499999999999998</v>
      </c>
      <c r="L499" s="44">
        <f t="shared" ref="L499" si="168">H499</f>
        <v>180.80495999999997</v>
      </c>
      <c r="M499" s="45">
        <f t="shared" ref="M499" si="169">I499</f>
        <v>103.97064979873488</v>
      </c>
      <c r="N499" s="46">
        <f>K499</f>
        <v>0.47499999999999998</v>
      </c>
      <c r="O499" s="149">
        <f>SUM(L499:L502)/3</f>
        <v>156.35324159999996</v>
      </c>
      <c r="P499" s="156">
        <f t="shared" ref="P499:Q499" si="170">SUM(M499:M502)/3</f>
        <v>89.909857159286915</v>
      </c>
      <c r="Q499" s="157">
        <f t="shared" si="170"/>
        <v>0.443</v>
      </c>
      <c r="V499" s="32">
        <v>420</v>
      </c>
      <c r="W499" s="2">
        <v>620</v>
      </c>
      <c r="X499" s="12">
        <f t="shared" si="158"/>
        <v>241.51811385853938</v>
      </c>
      <c r="Y499" s="12">
        <f t="shared" si="159"/>
        <v>356.5267395054629</v>
      </c>
      <c r="Z499" s="2">
        <v>30</v>
      </c>
      <c r="AA499" s="2">
        <v>50</v>
      </c>
    </row>
    <row r="500" spans="2:27" x14ac:dyDescent="0.25">
      <c r="B500" s="62">
        <v>43280</v>
      </c>
      <c r="C500" s="70">
        <v>3</v>
      </c>
      <c r="D500" s="70">
        <v>10.11</v>
      </c>
      <c r="E500" s="94">
        <v>0.69</v>
      </c>
      <c r="F500" s="70">
        <v>37</v>
      </c>
      <c r="G500" s="26">
        <f t="shared" si="160"/>
        <v>8251.0199999999986</v>
      </c>
      <c r="H500" s="26">
        <f t="shared" si="161"/>
        <v>219.80717279999993</v>
      </c>
      <c r="I500" s="68">
        <f t="shared" si="162"/>
        <v>126.3986042553191</v>
      </c>
      <c r="J500" s="69">
        <v>17</v>
      </c>
      <c r="K500" s="31">
        <f t="shared" si="163"/>
        <v>0.629</v>
      </c>
      <c r="L500" s="161">
        <f>SUM(H500:H501)</f>
        <v>288.25476479999992</v>
      </c>
      <c r="M500" s="163">
        <f>SUM(I500:I501)</f>
        <v>165.75892167912588</v>
      </c>
      <c r="N500" s="164">
        <f>SUM(K500:K501)</f>
        <v>0.85399999999999998</v>
      </c>
      <c r="O500" s="147"/>
      <c r="P500" s="151"/>
      <c r="Q500" s="154"/>
      <c r="V500" s="32">
        <v>420</v>
      </c>
      <c r="W500" s="2">
        <v>620</v>
      </c>
      <c r="X500" s="12">
        <f t="shared" si="158"/>
        <v>241.51811385853938</v>
      </c>
      <c r="Y500" s="12">
        <f t="shared" si="159"/>
        <v>356.5267395054629</v>
      </c>
      <c r="Z500" s="2">
        <v>30</v>
      </c>
      <c r="AA500" s="2">
        <v>50</v>
      </c>
    </row>
    <row r="501" spans="2:27" x14ac:dyDescent="0.25">
      <c r="B501" s="62">
        <v>43280</v>
      </c>
      <c r="C501" s="70">
        <v>1</v>
      </c>
      <c r="D501" s="70">
        <v>10.35</v>
      </c>
      <c r="E501" s="94">
        <v>0.53</v>
      </c>
      <c r="F501" s="70">
        <v>15</v>
      </c>
      <c r="G501" s="26">
        <f t="shared" si="160"/>
        <v>6337.7400000000007</v>
      </c>
      <c r="H501" s="26">
        <f t="shared" si="161"/>
        <v>68.447592</v>
      </c>
      <c r="I501" s="68">
        <f t="shared" si="162"/>
        <v>39.360317423806784</v>
      </c>
      <c r="J501" s="69">
        <v>15</v>
      </c>
      <c r="K501" s="31">
        <f t="shared" si="163"/>
        <v>0.22500000000000001</v>
      </c>
      <c r="L501" s="162"/>
      <c r="M501" s="162"/>
      <c r="N501" s="162"/>
      <c r="O501" s="147"/>
      <c r="P501" s="151"/>
      <c r="Q501" s="154"/>
      <c r="V501" s="32">
        <v>420</v>
      </c>
      <c r="W501" s="2">
        <v>620</v>
      </c>
      <c r="X501" s="12">
        <f t="shared" si="158"/>
        <v>241.51811385853938</v>
      </c>
      <c r="Y501" s="12">
        <f t="shared" si="159"/>
        <v>356.5267395054629</v>
      </c>
      <c r="Z501" s="2">
        <v>30</v>
      </c>
      <c r="AA501" s="2">
        <v>50</v>
      </c>
    </row>
    <row r="502" spans="2:27" ht="15.75" thickBot="1" x14ac:dyDescent="0.3">
      <c r="B502" s="63">
        <v>43281</v>
      </c>
      <c r="C502" s="5"/>
      <c r="D502" s="5"/>
      <c r="E502" s="95"/>
      <c r="F502" s="5">
        <v>0</v>
      </c>
      <c r="G502" s="64">
        <f t="shared" si="160"/>
        <v>0</v>
      </c>
      <c r="H502" s="64">
        <f t="shared" si="161"/>
        <v>0</v>
      </c>
      <c r="I502" s="65">
        <f t="shared" si="162"/>
        <v>0</v>
      </c>
      <c r="J502" s="66">
        <v>0</v>
      </c>
      <c r="K502" s="67">
        <f t="shared" si="163"/>
        <v>0</v>
      </c>
      <c r="L502" s="81">
        <f t="shared" ref="L502" si="171">H502</f>
        <v>0</v>
      </c>
      <c r="M502" s="82">
        <f t="shared" ref="M502" si="172">I502</f>
        <v>0</v>
      </c>
      <c r="N502" s="83">
        <f>K502</f>
        <v>0</v>
      </c>
      <c r="O502" s="198"/>
      <c r="P502" s="196"/>
      <c r="Q502" s="197"/>
      <c r="V502" s="32">
        <v>420</v>
      </c>
      <c r="W502" s="2">
        <v>620</v>
      </c>
      <c r="X502" s="12">
        <f t="shared" si="158"/>
        <v>241.51811385853938</v>
      </c>
      <c r="Y502" s="12">
        <f t="shared" si="159"/>
        <v>356.5267395054629</v>
      </c>
      <c r="Z502" s="2">
        <v>30</v>
      </c>
      <c r="AA502" s="2">
        <v>50</v>
      </c>
    </row>
    <row r="503" spans="2:27" x14ac:dyDescent="0.25">
      <c r="B503" s="74">
        <v>43282</v>
      </c>
      <c r="C503" s="75">
        <v>2</v>
      </c>
      <c r="D503" s="75">
        <v>10.55</v>
      </c>
      <c r="E503" s="96">
        <v>0.79</v>
      </c>
      <c r="F503" s="75">
        <v>34</v>
      </c>
      <c r="G503" s="60">
        <f t="shared" si="160"/>
        <v>9446.82</v>
      </c>
      <c r="H503" s="60">
        <f t="shared" si="161"/>
        <v>231.25815360000001</v>
      </c>
      <c r="I503" s="77">
        <f t="shared" si="162"/>
        <v>132.9834120759057</v>
      </c>
      <c r="J503" s="78">
        <v>17</v>
      </c>
      <c r="K503" s="61">
        <f t="shared" si="163"/>
        <v>0.57799999999999996</v>
      </c>
      <c r="L503" s="161">
        <f>SUM(H503:H504)</f>
        <v>251.92157760000001</v>
      </c>
      <c r="M503" s="163">
        <f>SUM(I503:I504)</f>
        <v>144.86577205290399</v>
      </c>
      <c r="N503" s="164">
        <f>SUM(K503:K504)</f>
        <v>0.67399999999999993</v>
      </c>
      <c r="O503" s="146">
        <f>SUM(L503:L510)/3</f>
        <v>271.46573280000001</v>
      </c>
      <c r="P503" s="150">
        <f t="shared" ref="P503:Q503" si="173">SUM(M503:M510)/3</f>
        <v>156.10450419781483</v>
      </c>
      <c r="Q503" s="153">
        <f t="shared" si="173"/>
        <v>0.91299999999999992</v>
      </c>
      <c r="V503" s="32">
        <v>420</v>
      </c>
      <c r="W503" s="2">
        <v>620</v>
      </c>
      <c r="X503" s="12">
        <f t="shared" ref="X503:X566" si="174">V503/$M$2</f>
        <v>241.51811385853938</v>
      </c>
      <c r="Y503" s="12">
        <f t="shared" ref="Y503:Y566" si="175">W503/$M$2</f>
        <v>356.5267395054629</v>
      </c>
      <c r="Z503" s="2">
        <v>30</v>
      </c>
      <c r="AA503" s="2">
        <v>50</v>
      </c>
    </row>
    <row r="504" spans="2:27" x14ac:dyDescent="0.25">
      <c r="B504" s="62">
        <v>43282</v>
      </c>
      <c r="C504" s="70">
        <v>3</v>
      </c>
      <c r="D504" s="70">
        <v>10.3</v>
      </c>
      <c r="E504" s="94">
        <v>0.3</v>
      </c>
      <c r="F504" s="70">
        <v>8</v>
      </c>
      <c r="G504" s="26">
        <f t="shared" si="160"/>
        <v>3587.4</v>
      </c>
      <c r="H504" s="26">
        <f t="shared" si="161"/>
        <v>20.663423999999999</v>
      </c>
      <c r="I504" s="68">
        <f t="shared" si="162"/>
        <v>11.882359976998274</v>
      </c>
      <c r="J504" s="69">
        <v>12</v>
      </c>
      <c r="K504" s="31">
        <f t="shared" si="163"/>
        <v>9.6000000000000002E-2</v>
      </c>
      <c r="L504" s="162"/>
      <c r="M504" s="162"/>
      <c r="N504" s="162"/>
      <c r="O504" s="147"/>
      <c r="P504" s="151"/>
      <c r="Q504" s="154"/>
      <c r="V504" s="32">
        <v>420</v>
      </c>
      <c r="W504" s="2">
        <v>620</v>
      </c>
      <c r="X504" s="12">
        <f t="shared" si="174"/>
        <v>241.51811385853938</v>
      </c>
      <c r="Y504" s="12">
        <f t="shared" si="175"/>
        <v>356.5267395054629</v>
      </c>
      <c r="Z504" s="2">
        <v>30</v>
      </c>
      <c r="AA504" s="2">
        <v>50</v>
      </c>
    </row>
    <row r="505" spans="2:27" x14ac:dyDescent="0.25">
      <c r="B505" s="62">
        <v>43283</v>
      </c>
      <c r="C505" s="70">
        <v>3</v>
      </c>
      <c r="D505" s="70">
        <v>9.49</v>
      </c>
      <c r="E505" s="94">
        <v>0.27</v>
      </c>
      <c r="F505" s="70">
        <v>37</v>
      </c>
      <c r="G505" s="26">
        <f t="shared" ref="G505:G568" si="176">E505*$M$1</f>
        <v>3228.6600000000003</v>
      </c>
      <c r="H505" s="26">
        <f t="shared" ref="H505:H568" si="177">F505*G505/1000*$O$2</f>
        <v>86.011502400000012</v>
      </c>
      <c r="I505" s="68">
        <f t="shared" ref="I505:I568" si="178">H505/$M$2</f>
        <v>49.46032340425532</v>
      </c>
      <c r="J505" s="69">
        <v>11</v>
      </c>
      <c r="K505" s="31">
        <f t="shared" ref="K505:K568" si="179">J505*F505/1000</f>
        <v>0.40699999999999997</v>
      </c>
      <c r="L505" s="161">
        <f>SUM(H505:H507)</f>
        <v>195.87204000000003</v>
      </c>
      <c r="M505" s="163">
        <f>SUM(I505:I507)</f>
        <v>112.63487061529617</v>
      </c>
      <c r="N505" s="164">
        <f>SUM(K505:K507)</f>
        <v>1.0009999999999999</v>
      </c>
      <c r="O505" s="147"/>
      <c r="P505" s="151"/>
      <c r="Q505" s="154"/>
      <c r="V505" s="32">
        <v>420</v>
      </c>
      <c r="W505" s="2">
        <v>620</v>
      </c>
      <c r="X505" s="12">
        <f t="shared" si="174"/>
        <v>241.51811385853938</v>
      </c>
      <c r="Y505" s="12">
        <f t="shared" si="175"/>
        <v>356.5267395054629</v>
      </c>
      <c r="Z505" s="2">
        <v>30</v>
      </c>
      <c r="AA505" s="2">
        <v>50</v>
      </c>
    </row>
    <row r="506" spans="2:27" x14ac:dyDescent="0.25">
      <c r="B506" s="62">
        <v>43283</v>
      </c>
      <c r="C506" s="70">
        <v>1</v>
      </c>
      <c r="D506" s="70">
        <v>9.93</v>
      </c>
      <c r="E506" s="94">
        <v>0.23</v>
      </c>
      <c r="F506" s="70">
        <v>20</v>
      </c>
      <c r="G506" s="26">
        <f t="shared" si="176"/>
        <v>2750.34</v>
      </c>
      <c r="H506" s="26">
        <f t="shared" si="177"/>
        <v>39.604896000000004</v>
      </c>
      <c r="I506" s="68">
        <f t="shared" si="178"/>
        <v>22.774523289246694</v>
      </c>
      <c r="J506" s="69">
        <v>11</v>
      </c>
      <c r="K506" s="31">
        <f t="shared" si="179"/>
        <v>0.22</v>
      </c>
      <c r="L506" s="165"/>
      <c r="M506" s="165"/>
      <c r="N506" s="165"/>
      <c r="O506" s="147"/>
      <c r="P506" s="151"/>
      <c r="Q506" s="154"/>
      <c r="V506" s="32">
        <v>420</v>
      </c>
      <c r="W506" s="2">
        <v>620</v>
      </c>
      <c r="X506" s="12">
        <f t="shared" si="174"/>
        <v>241.51811385853938</v>
      </c>
      <c r="Y506" s="12">
        <f t="shared" si="175"/>
        <v>356.5267395054629</v>
      </c>
      <c r="Z506" s="2">
        <v>30</v>
      </c>
      <c r="AA506" s="2">
        <v>50</v>
      </c>
    </row>
    <row r="507" spans="2:27" x14ac:dyDescent="0.25">
      <c r="B507" s="62">
        <v>43283</v>
      </c>
      <c r="C507" s="70">
        <v>2</v>
      </c>
      <c r="D507" s="70">
        <v>10.23</v>
      </c>
      <c r="E507" s="94">
        <v>0.24</v>
      </c>
      <c r="F507" s="70">
        <v>34</v>
      </c>
      <c r="G507" s="26">
        <f t="shared" si="176"/>
        <v>2869.92</v>
      </c>
      <c r="H507" s="26">
        <f t="shared" si="177"/>
        <v>70.255641600000004</v>
      </c>
      <c r="I507" s="68">
        <f t="shared" si="178"/>
        <v>40.400023921794137</v>
      </c>
      <c r="J507" s="69">
        <v>11</v>
      </c>
      <c r="K507" s="31">
        <f t="shared" si="179"/>
        <v>0.374</v>
      </c>
      <c r="L507" s="165"/>
      <c r="M507" s="165"/>
      <c r="N507" s="165"/>
      <c r="O507" s="147"/>
      <c r="P507" s="151"/>
      <c r="Q507" s="154"/>
      <c r="V507" s="32">
        <v>420</v>
      </c>
      <c r="W507" s="2">
        <v>620</v>
      </c>
      <c r="X507" s="12">
        <f t="shared" si="174"/>
        <v>241.51811385853938</v>
      </c>
      <c r="Y507" s="12">
        <f t="shared" si="175"/>
        <v>356.5267395054629</v>
      </c>
      <c r="Z507" s="2">
        <v>30</v>
      </c>
      <c r="AA507" s="2">
        <v>50</v>
      </c>
    </row>
    <row r="508" spans="2:27" x14ac:dyDescent="0.25">
      <c r="B508" s="62">
        <v>43284</v>
      </c>
      <c r="C508" s="70">
        <v>3</v>
      </c>
      <c r="D508" s="70">
        <v>10.02</v>
      </c>
      <c r="E508" s="94">
        <v>0.59</v>
      </c>
      <c r="F508" s="70">
        <v>24</v>
      </c>
      <c r="G508" s="26">
        <f t="shared" si="176"/>
        <v>7055.2199999999993</v>
      </c>
      <c r="H508" s="26">
        <f t="shared" si="177"/>
        <v>121.91420159999997</v>
      </c>
      <c r="I508" s="68">
        <f t="shared" si="178"/>
        <v>70.105923864289807</v>
      </c>
      <c r="J508" s="69">
        <v>15</v>
      </c>
      <c r="K508" s="31">
        <f t="shared" si="179"/>
        <v>0.36</v>
      </c>
      <c r="L508" s="161">
        <f>SUM(H508:H510)</f>
        <v>366.60358079999992</v>
      </c>
      <c r="M508" s="163">
        <f>SUM(I508:I510)</f>
        <v>210.81286992524434</v>
      </c>
      <c r="N508" s="164">
        <f>SUM(K508:K510)</f>
        <v>1.0640000000000001</v>
      </c>
      <c r="O508" s="147"/>
      <c r="P508" s="151"/>
      <c r="Q508" s="154"/>
      <c r="V508" s="32">
        <v>420</v>
      </c>
      <c r="W508" s="2">
        <v>620</v>
      </c>
      <c r="X508" s="12">
        <f t="shared" si="174"/>
        <v>241.51811385853938</v>
      </c>
      <c r="Y508" s="12">
        <f t="shared" si="175"/>
        <v>356.5267395054629</v>
      </c>
      <c r="Z508" s="2">
        <v>30</v>
      </c>
      <c r="AA508" s="2">
        <v>50</v>
      </c>
    </row>
    <row r="509" spans="2:27" x14ac:dyDescent="0.25">
      <c r="B509" s="62">
        <v>43284</v>
      </c>
      <c r="C509" s="70">
        <v>1</v>
      </c>
      <c r="D509" s="70">
        <v>9.8699999999999992</v>
      </c>
      <c r="E509" s="94">
        <v>0.28999999999999998</v>
      </c>
      <c r="F509" s="70">
        <v>20</v>
      </c>
      <c r="G509" s="26">
        <f t="shared" si="176"/>
        <v>3467.8199999999997</v>
      </c>
      <c r="H509" s="26">
        <f t="shared" si="177"/>
        <v>49.936607999999993</v>
      </c>
      <c r="I509" s="68">
        <f t="shared" si="178"/>
        <v>28.715703277745824</v>
      </c>
      <c r="J509" s="69">
        <v>12</v>
      </c>
      <c r="K509" s="31">
        <f t="shared" si="179"/>
        <v>0.24</v>
      </c>
      <c r="L509" s="165"/>
      <c r="M509" s="165"/>
      <c r="N509" s="165"/>
      <c r="O509" s="147"/>
      <c r="P509" s="151"/>
      <c r="Q509" s="154"/>
      <c r="V509" s="32">
        <v>420</v>
      </c>
      <c r="W509" s="2">
        <v>620</v>
      </c>
      <c r="X509" s="12">
        <f t="shared" si="174"/>
        <v>241.51811385853938</v>
      </c>
      <c r="Y509" s="12">
        <f t="shared" si="175"/>
        <v>356.5267395054629</v>
      </c>
      <c r="Z509" s="2">
        <v>30</v>
      </c>
      <c r="AA509" s="2">
        <v>50</v>
      </c>
    </row>
    <row r="510" spans="2:27" x14ac:dyDescent="0.25">
      <c r="B510" s="62">
        <v>43284</v>
      </c>
      <c r="C510" s="70">
        <v>2</v>
      </c>
      <c r="D510" s="70">
        <v>10.02</v>
      </c>
      <c r="E510" s="94">
        <v>0.78</v>
      </c>
      <c r="F510" s="70">
        <v>29</v>
      </c>
      <c r="G510" s="26">
        <f t="shared" si="176"/>
        <v>9327.24</v>
      </c>
      <c r="H510" s="26">
        <f t="shared" si="177"/>
        <v>194.75277119999998</v>
      </c>
      <c r="I510" s="68">
        <f t="shared" si="178"/>
        <v>111.99124278320872</v>
      </c>
      <c r="J510" s="69">
        <v>16</v>
      </c>
      <c r="K510" s="31">
        <f t="shared" si="179"/>
        <v>0.46400000000000002</v>
      </c>
      <c r="L510" s="165"/>
      <c r="M510" s="165"/>
      <c r="N510" s="165"/>
      <c r="O510" s="148"/>
      <c r="P510" s="152"/>
      <c r="Q510" s="155"/>
      <c r="V510" s="32">
        <v>420</v>
      </c>
      <c r="W510" s="2">
        <v>620</v>
      </c>
      <c r="X510" s="12">
        <f t="shared" si="174"/>
        <v>241.51811385853938</v>
      </c>
      <c r="Y510" s="12">
        <f t="shared" si="175"/>
        <v>356.5267395054629</v>
      </c>
      <c r="Z510" s="2">
        <v>30</v>
      </c>
      <c r="AA510" s="2">
        <v>50</v>
      </c>
    </row>
    <row r="511" spans="2:27" x14ac:dyDescent="0.25">
      <c r="B511" s="62">
        <v>43285</v>
      </c>
      <c r="C511" s="70">
        <v>3</v>
      </c>
      <c r="D511" s="70">
        <v>10.28</v>
      </c>
      <c r="E511" s="94">
        <v>0.63</v>
      </c>
      <c r="F511" s="70">
        <v>37</v>
      </c>
      <c r="G511" s="26">
        <f t="shared" si="176"/>
        <v>7533.54</v>
      </c>
      <c r="H511" s="26">
        <f t="shared" si="177"/>
        <v>200.69350559999998</v>
      </c>
      <c r="I511" s="68">
        <f t="shared" si="178"/>
        <v>115.40742127659573</v>
      </c>
      <c r="J511" s="69">
        <v>15</v>
      </c>
      <c r="K511" s="31">
        <f t="shared" si="179"/>
        <v>0.55500000000000005</v>
      </c>
      <c r="L511" s="161">
        <f>SUM(H511:H512)</f>
        <v>264.40572959999997</v>
      </c>
      <c r="M511" s="163">
        <f>SUM(I511:I512)</f>
        <v>152.04469787234041</v>
      </c>
      <c r="N511" s="164">
        <f>SUM(K511:K512)</f>
        <v>0.79500000000000004</v>
      </c>
      <c r="O511" s="149">
        <f>SUM(L511:L514)/3</f>
        <v>117.83891519999997</v>
      </c>
      <c r="P511" s="156">
        <f t="shared" ref="P511:Q511" si="180">SUM(M511:M514)/3</f>
        <v>67.762458424381819</v>
      </c>
      <c r="Q511" s="157">
        <f t="shared" si="180"/>
        <v>0.34500000000000003</v>
      </c>
      <c r="V511" s="32">
        <v>420</v>
      </c>
      <c r="W511" s="2">
        <v>620</v>
      </c>
      <c r="X511" s="12">
        <f t="shared" si="174"/>
        <v>241.51811385853938</v>
      </c>
      <c r="Y511" s="12">
        <f t="shared" si="175"/>
        <v>356.5267395054629</v>
      </c>
      <c r="Z511" s="2">
        <v>30</v>
      </c>
      <c r="AA511" s="2">
        <v>50</v>
      </c>
    </row>
    <row r="512" spans="2:27" x14ac:dyDescent="0.25">
      <c r="B512" s="62">
        <v>43285</v>
      </c>
      <c r="C512" s="70">
        <v>1</v>
      </c>
      <c r="D512" s="70">
        <v>10.11</v>
      </c>
      <c r="E512" s="94">
        <v>0.37</v>
      </c>
      <c r="F512" s="70">
        <v>20</v>
      </c>
      <c r="G512" s="26">
        <f t="shared" si="176"/>
        <v>4424.46</v>
      </c>
      <c r="H512" s="26">
        <f t="shared" si="177"/>
        <v>63.712223999999992</v>
      </c>
      <c r="I512" s="68">
        <f t="shared" si="178"/>
        <v>36.637276595744673</v>
      </c>
      <c r="J512" s="69">
        <v>12</v>
      </c>
      <c r="K512" s="31">
        <f t="shared" si="179"/>
        <v>0.24</v>
      </c>
      <c r="L512" s="162"/>
      <c r="M512" s="162"/>
      <c r="N512" s="162"/>
      <c r="O512" s="147"/>
      <c r="P512" s="151"/>
      <c r="Q512" s="154"/>
      <c r="V512" s="32">
        <v>420</v>
      </c>
      <c r="W512" s="2">
        <v>620</v>
      </c>
      <c r="X512" s="12">
        <f t="shared" si="174"/>
        <v>241.51811385853938</v>
      </c>
      <c r="Y512" s="12">
        <f t="shared" si="175"/>
        <v>356.5267395054629</v>
      </c>
      <c r="Z512" s="2">
        <v>30</v>
      </c>
      <c r="AA512" s="2">
        <v>50</v>
      </c>
    </row>
    <row r="513" spans="2:27" x14ac:dyDescent="0.25">
      <c r="B513" s="62">
        <v>43286</v>
      </c>
      <c r="C513" s="70">
        <v>2</v>
      </c>
      <c r="D513" s="70">
        <v>10.4</v>
      </c>
      <c r="E513" s="94">
        <v>0.69</v>
      </c>
      <c r="F513" s="70">
        <v>15</v>
      </c>
      <c r="G513" s="26">
        <f t="shared" si="176"/>
        <v>8251.0199999999986</v>
      </c>
      <c r="H513" s="26">
        <f t="shared" si="177"/>
        <v>89.111015999999978</v>
      </c>
      <c r="I513" s="68">
        <f t="shared" si="178"/>
        <v>51.242677400805043</v>
      </c>
      <c r="J513" s="69">
        <v>16</v>
      </c>
      <c r="K513" s="31">
        <f t="shared" si="179"/>
        <v>0.24</v>
      </c>
      <c r="L513" s="44">
        <f t="shared" ref="L513:L515" si="181">H513</f>
        <v>89.111015999999978</v>
      </c>
      <c r="M513" s="45">
        <f t="shared" ref="M513:M515" si="182">I513</f>
        <v>51.242677400805043</v>
      </c>
      <c r="N513" s="46">
        <f>K513</f>
        <v>0.24</v>
      </c>
      <c r="O513" s="147"/>
      <c r="P513" s="151"/>
      <c r="Q513" s="154"/>
      <c r="V513" s="32">
        <v>420</v>
      </c>
      <c r="W513" s="2">
        <v>620</v>
      </c>
      <c r="X513" s="12">
        <f t="shared" si="174"/>
        <v>241.51811385853938</v>
      </c>
      <c r="Y513" s="12">
        <f t="shared" si="175"/>
        <v>356.5267395054629</v>
      </c>
      <c r="Z513" s="2">
        <v>30</v>
      </c>
      <c r="AA513" s="2">
        <v>50</v>
      </c>
    </row>
    <row r="514" spans="2:27" x14ac:dyDescent="0.25">
      <c r="B514" s="62">
        <v>43287</v>
      </c>
      <c r="C514" s="70"/>
      <c r="D514" s="70"/>
      <c r="E514" s="94"/>
      <c r="F514" s="70">
        <v>0</v>
      </c>
      <c r="G514" s="26">
        <f t="shared" si="176"/>
        <v>0</v>
      </c>
      <c r="H514" s="26">
        <f t="shared" si="177"/>
        <v>0</v>
      </c>
      <c r="I514" s="68">
        <f t="shared" si="178"/>
        <v>0</v>
      </c>
      <c r="J514" s="69">
        <v>0</v>
      </c>
      <c r="K514" s="31">
        <f t="shared" si="179"/>
        <v>0</v>
      </c>
      <c r="L514" s="44">
        <f t="shared" si="181"/>
        <v>0</v>
      </c>
      <c r="M514" s="45">
        <f t="shared" si="182"/>
        <v>0</v>
      </c>
      <c r="N514" s="46">
        <f>K514</f>
        <v>0</v>
      </c>
      <c r="O514" s="148"/>
      <c r="P514" s="152"/>
      <c r="Q514" s="155"/>
      <c r="V514" s="32">
        <v>420</v>
      </c>
      <c r="W514" s="2">
        <v>620</v>
      </c>
      <c r="X514" s="12">
        <f t="shared" si="174"/>
        <v>241.51811385853938</v>
      </c>
      <c r="Y514" s="12">
        <f t="shared" si="175"/>
        <v>356.5267395054629</v>
      </c>
      <c r="Z514" s="2">
        <v>30</v>
      </c>
      <c r="AA514" s="2">
        <v>50</v>
      </c>
    </row>
    <row r="515" spans="2:27" x14ac:dyDescent="0.25">
      <c r="B515" s="62">
        <v>43288</v>
      </c>
      <c r="C515" s="70"/>
      <c r="D515" s="70"/>
      <c r="E515" s="94"/>
      <c r="F515" s="70">
        <v>0</v>
      </c>
      <c r="G515" s="26">
        <f t="shared" si="176"/>
        <v>0</v>
      </c>
      <c r="H515" s="26">
        <f t="shared" si="177"/>
        <v>0</v>
      </c>
      <c r="I515" s="68">
        <f t="shared" si="178"/>
        <v>0</v>
      </c>
      <c r="J515" s="69">
        <v>0</v>
      </c>
      <c r="K515" s="31">
        <f t="shared" si="179"/>
        <v>0</v>
      </c>
      <c r="L515" s="44">
        <f t="shared" si="181"/>
        <v>0</v>
      </c>
      <c r="M515" s="45">
        <f t="shared" si="182"/>
        <v>0</v>
      </c>
      <c r="N515" s="46">
        <f>K515</f>
        <v>0</v>
      </c>
      <c r="O515" s="149">
        <f>SUM(L515:L521)/3</f>
        <v>186.0569136</v>
      </c>
      <c r="P515" s="156">
        <f t="shared" ref="P515:Q515" si="183">SUM(M515:M521)/3</f>
        <v>106.99074962622194</v>
      </c>
      <c r="Q515" s="157">
        <f t="shared" si="183"/>
        <v>0.69000000000000006</v>
      </c>
      <c r="V515" s="32">
        <v>420</v>
      </c>
      <c r="W515" s="2">
        <v>620</v>
      </c>
      <c r="X515" s="12">
        <f t="shared" si="174"/>
        <v>241.51811385853938</v>
      </c>
      <c r="Y515" s="12">
        <f t="shared" si="175"/>
        <v>356.5267395054629</v>
      </c>
      <c r="Z515" s="2">
        <v>30</v>
      </c>
      <c r="AA515" s="2">
        <v>50</v>
      </c>
    </row>
    <row r="516" spans="2:27" x14ac:dyDescent="0.25">
      <c r="B516" s="62">
        <v>43289</v>
      </c>
      <c r="C516" s="70">
        <v>1</v>
      </c>
      <c r="D516" s="70">
        <v>10.35</v>
      </c>
      <c r="E516" s="94">
        <v>0.24</v>
      </c>
      <c r="F516" s="70">
        <v>20</v>
      </c>
      <c r="G516" s="26">
        <f t="shared" si="176"/>
        <v>2869.92</v>
      </c>
      <c r="H516" s="26">
        <f t="shared" si="177"/>
        <v>41.326847999999998</v>
      </c>
      <c r="I516" s="68">
        <f t="shared" si="178"/>
        <v>23.764719953996547</v>
      </c>
      <c r="J516" s="69">
        <v>10</v>
      </c>
      <c r="K516" s="31">
        <f t="shared" si="179"/>
        <v>0.2</v>
      </c>
      <c r="L516" s="161">
        <f>SUM(H516:H518)</f>
        <v>259.92865440000003</v>
      </c>
      <c r="M516" s="163">
        <f>SUM(I516:I518)</f>
        <v>149.47018654399079</v>
      </c>
      <c r="N516" s="164">
        <f>SUM(K516:K518)</f>
        <v>0.92300000000000004</v>
      </c>
      <c r="O516" s="147"/>
      <c r="P516" s="151"/>
      <c r="Q516" s="154"/>
      <c r="V516" s="32">
        <v>420</v>
      </c>
      <c r="W516" s="2">
        <v>620</v>
      </c>
      <c r="X516" s="12">
        <f t="shared" si="174"/>
        <v>241.51811385853938</v>
      </c>
      <c r="Y516" s="12">
        <f t="shared" si="175"/>
        <v>356.5267395054629</v>
      </c>
      <c r="Z516" s="2">
        <v>30</v>
      </c>
      <c r="AA516" s="2">
        <v>50</v>
      </c>
    </row>
    <row r="517" spans="2:27" x14ac:dyDescent="0.25">
      <c r="B517" s="62">
        <v>43289</v>
      </c>
      <c r="C517" s="70">
        <v>2</v>
      </c>
      <c r="D517" s="70">
        <v>10.47</v>
      </c>
      <c r="E517" s="94">
        <v>0.36</v>
      </c>
      <c r="F517" s="70">
        <v>14</v>
      </c>
      <c r="G517" s="26">
        <f t="shared" si="176"/>
        <v>4304.88</v>
      </c>
      <c r="H517" s="26">
        <f t="shared" si="177"/>
        <v>43.393190400000002</v>
      </c>
      <c r="I517" s="68">
        <f t="shared" si="178"/>
        <v>24.952955951696378</v>
      </c>
      <c r="J517" s="69">
        <v>12</v>
      </c>
      <c r="K517" s="31">
        <f t="shared" si="179"/>
        <v>0.16800000000000001</v>
      </c>
      <c r="L517" s="165"/>
      <c r="M517" s="165"/>
      <c r="N517" s="165"/>
      <c r="O517" s="147"/>
      <c r="P517" s="151"/>
      <c r="Q517" s="154"/>
      <c r="V517" s="32">
        <v>420</v>
      </c>
      <c r="W517" s="2">
        <v>620</v>
      </c>
      <c r="X517" s="12">
        <f t="shared" si="174"/>
        <v>241.51811385853938</v>
      </c>
      <c r="Y517" s="12">
        <f t="shared" si="175"/>
        <v>356.5267395054629</v>
      </c>
      <c r="Z517" s="2">
        <v>30</v>
      </c>
      <c r="AA517" s="2">
        <v>50</v>
      </c>
    </row>
    <row r="518" spans="2:27" x14ac:dyDescent="0.25">
      <c r="B518" s="62">
        <v>43289</v>
      </c>
      <c r="C518" s="70">
        <v>3</v>
      </c>
      <c r="D518" s="70">
        <v>10.56</v>
      </c>
      <c r="E518" s="94">
        <v>0.55000000000000004</v>
      </c>
      <c r="F518" s="70">
        <v>37</v>
      </c>
      <c r="G518" s="26">
        <f t="shared" si="176"/>
        <v>6576.9000000000005</v>
      </c>
      <c r="H518" s="26">
        <f t="shared" si="177"/>
        <v>175.20861600000001</v>
      </c>
      <c r="I518" s="68">
        <f t="shared" si="178"/>
        <v>100.75251063829786</v>
      </c>
      <c r="J518" s="69">
        <v>15</v>
      </c>
      <c r="K518" s="31">
        <f t="shared" si="179"/>
        <v>0.55500000000000005</v>
      </c>
      <c r="L518" s="165"/>
      <c r="M518" s="165"/>
      <c r="N518" s="165"/>
      <c r="O518" s="147"/>
      <c r="P518" s="151"/>
      <c r="Q518" s="154"/>
      <c r="V518" s="32">
        <v>420</v>
      </c>
      <c r="W518" s="2">
        <v>620</v>
      </c>
      <c r="X518" s="12">
        <f t="shared" si="174"/>
        <v>241.51811385853938</v>
      </c>
      <c r="Y518" s="12">
        <f t="shared" si="175"/>
        <v>356.5267395054629</v>
      </c>
      <c r="Z518" s="2">
        <v>30</v>
      </c>
      <c r="AA518" s="2">
        <v>50</v>
      </c>
    </row>
    <row r="519" spans="2:27" x14ac:dyDescent="0.25">
      <c r="B519" s="62">
        <v>43290</v>
      </c>
      <c r="C519" s="70">
        <v>2</v>
      </c>
      <c r="D519" s="70">
        <v>10.210000000000001</v>
      </c>
      <c r="E519" s="94">
        <v>0.59</v>
      </c>
      <c r="F519" s="70">
        <v>34</v>
      </c>
      <c r="G519" s="26">
        <f t="shared" si="176"/>
        <v>7055.2199999999993</v>
      </c>
      <c r="H519" s="26">
        <f t="shared" si="177"/>
        <v>172.71178559999998</v>
      </c>
      <c r="I519" s="68">
        <f t="shared" si="178"/>
        <v>99.316725474410561</v>
      </c>
      <c r="J519" s="69">
        <v>16</v>
      </c>
      <c r="K519" s="31">
        <f t="shared" si="179"/>
        <v>0.54400000000000004</v>
      </c>
      <c r="L519" s="161">
        <f>SUM(H519:H521)</f>
        <v>298.24208640000001</v>
      </c>
      <c r="M519" s="163">
        <f>SUM(I519:I521)</f>
        <v>171.50206233467506</v>
      </c>
      <c r="N519" s="164">
        <f>SUM(K519:K521)</f>
        <v>1.147</v>
      </c>
      <c r="O519" s="147"/>
      <c r="P519" s="151"/>
      <c r="Q519" s="154"/>
      <c r="V519" s="32">
        <v>420</v>
      </c>
      <c r="W519" s="2">
        <v>620</v>
      </c>
      <c r="X519" s="12">
        <f t="shared" si="174"/>
        <v>241.51811385853938</v>
      </c>
      <c r="Y519" s="12">
        <f t="shared" si="175"/>
        <v>356.5267395054629</v>
      </c>
      <c r="Z519" s="2">
        <v>30</v>
      </c>
      <c r="AA519" s="2">
        <v>50</v>
      </c>
    </row>
    <row r="520" spans="2:27" x14ac:dyDescent="0.25">
      <c r="B520" s="62">
        <v>43290</v>
      </c>
      <c r="C520" s="70">
        <v>3</v>
      </c>
      <c r="D520" s="70">
        <v>10.06</v>
      </c>
      <c r="E520" s="94">
        <v>0.27</v>
      </c>
      <c r="F520" s="70">
        <v>34</v>
      </c>
      <c r="G520" s="26">
        <f t="shared" si="176"/>
        <v>3228.6600000000003</v>
      </c>
      <c r="H520" s="26">
        <f t="shared" si="177"/>
        <v>79.037596800000003</v>
      </c>
      <c r="I520" s="68">
        <f t="shared" si="178"/>
        <v>45.450026912018402</v>
      </c>
      <c r="J520" s="69">
        <v>12</v>
      </c>
      <c r="K520" s="31">
        <f t="shared" si="179"/>
        <v>0.40799999999999997</v>
      </c>
      <c r="L520" s="165"/>
      <c r="M520" s="165"/>
      <c r="N520" s="165"/>
      <c r="O520" s="147"/>
      <c r="P520" s="151"/>
      <c r="Q520" s="154"/>
      <c r="V520" s="32">
        <v>420</v>
      </c>
      <c r="W520" s="2">
        <v>620</v>
      </c>
      <c r="X520" s="12">
        <f t="shared" si="174"/>
        <v>241.51811385853938</v>
      </c>
      <c r="Y520" s="12">
        <f t="shared" si="175"/>
        <v>356.5267395054629</v>
      </c>
      <c r="Z520" s="2">
        <v>30</v>
      </c>
      <c r="AA520" s="2">
        <v>50</v>
      </c>
    </row>
    <row r="521" spans="2:27" x14ac:dyDescent="0.25">
      <c r="B521" s="62">
        <v>43290</v>
      </c>
      <c r="C521" s="70">
        <v>1</v>
      </c>
      <c r="D521" s="70">
        <v>10.220000000000001</v>
      </c>
      <c r="E521" s="94">
        <v>0.36</v>
      </c>
      <c r="F521" s="70">
        <v>15</v>
      </c>
      <c r="G521" s="26">
        <f t="shared" si="176"/>
        <v>4304.88</v>
      </c>
      <c r="H521" s="26">
        <f t="shared" si="177"/>
        <v>46.492703999999996</v>
      </c>
      <c r="I521" s="68">
        <f t="shared" si="178"/>
        <v>26.735309948246115</v>
      </c>
      <c r="J521" s="69">
        <v>13</v>
      </c>
      <c r="K521" s="31">
        <f t="shared" si="179"/>
        <v>0.19500000000000001</v>
      </c>
      <c r="L521" s="165"/>
      <c r="M521" s="165"/>
      <c r="N521" s="165"/>
      <c r="O521" s="148"/>
      <c r="P521" s="152"/>
      <c r="Q521" s="155"/>
      <c r="V521" s="32">
        <v>420</v>
      </c>
      <c r="W521" s="2">
        <v>620</v>
      </c>
      <c r="X521" s="12">
        <f t="shared" si="174"/>
        <v>241.51811385853938</v>
      </c>
      <c r="Y521" s="12">
        <f t="shared" si="175"/>
        <v>356.5267395054629</v>
      </c>
      <c r="Z521" s="2">
        <v>30</v>
      </c>
      <c r="AA521" s="2">
        <v>50</v>
      </c>
    </row>
    <row r="522" spans="2:27" x14ac:dyDescent="0.25">
      <c r="B522" s="62">
        <v>43291</v>
      </c>
      <c r="C522" s="70">
        <v>2</v>
      </c>
      <c r="D522" s="70">
        <v>10.45</v>
      </c>
      <c r="E522" s="94">
        <v>0.19</v>
      </c>
      <c r="F522" s="70">
        <v>34</v>
      </c>
      <c r="G522" s="26">
        <f t="shared" si="176"/>
        <v>2272.02</v>
      </c>
      <c r="H522" s="26">
        <f t="shared" si="177"/>
        <v>55.61904959999999</v>
      </c>
      <c r="I522" s="68">
        <f t="shared" si="178"/>
        <v>31.983352271420348</v>
      </c>
      <c r="J522" s="69">
        <v>8</v>
      </c>
      <c r="K522" s="31">
        <f t="shared" si="179"/>
        <v>0.27200000000000002</v>
      </c>
      <c r="L522" s="161">
        <f>SUM(H522:H525)</f>
        <v>293.24842560000002</v>
      </c>
      <c r="M522" s="163">
        <f>SUM(I522:I525)</f>
        <v>168.63049200690051</v>
      </c>
      <c r="N522" s="164">
        <f>SUM(K522:K525)</f>
        <v>1.37</v>
      </c>
      <c r="O522" s="149">
        <f>SUM(L522:L531)/3</f>
        <v>237.45718080000003</v>
      </c>
      <c r="P522" s="156">
        <f t="shared" ref="P522:Q522" si="184">SUM(M522:M531)/3</f>
        <v>136.54812006900519</v>
      </c>
      <c r="Q522" s="157">
        <f t="shared" si="184"/>
        <v>0.99333333333333329</v>
      </c>
      <c r="V522" s="32">
        <v>420</v>
      </c>
      <c r="W522" s="2">
        <v>620</v>
      </c>
      <c r="X522" s="12">
        <f t="shared" si="174"/>
        <v>241.51811385853938</v>
      </c>
      <c r="Y522" s="12">
        <f t="shared" si="175"/>
        <v>356.5267395054629</v>
      </c>
      <c r="Z522" s="2">
        <v>30</v>
      </c>
      <c r="AA522" s="2">
        <v>50</v>
      </c>
    </row>
    <row r="523" spans="2:27" x14ac:dyDescent="0.25">
      <c r="B523" s="62">
        <v>43291</v>
      </c>
      <c r="C523" s="70">
        <v>3</v>
      </c>
      <c r="D523" s="70">
        <v>10.1</v>
      </c>
      <c r="E523" s="94">
        <v>0.26</v>
      </c>
      <c r="F523" s="70">
        <v>37</v>
      </c>
      <c r="G523" s="26">
        <f t="shared" si="176"/>
        <v>3109.08</v>
      </c>
      <c r="H523" s="26">
        <f t="shared" si="177"/>
        <v>82.825891199999987</v>
      </c>
      <c r="I523" s="68">
        <f t="shared" si="178"/>
        <v>47.628459574468074</v>
      </c>
      <c r="J523" s="69">
        <v>12</v>
      </c>
      <c r="K523" s="31">
        <f t="shared" si="179"/>
        <v>0.44400000000000001</v>
      </c>
      <c r="L523" s="165"/>
      <c r="M523" s="165"/>
      <c r="N523" s="165"/>
      <c r="O523" s="147"/>
      <c r="P523" s="151"/>
      <c r="Q523" s="154"/>
      <c r="V523" s="32">
        <v>420</v>
      </c>
      <c r="W523" s="2">
        <v>620</v>
      </c>
      <c r="X523" s="12">
        <f t="shared" si="174"/>
        <v>241.51811385853938</v>
      </c>
      <c r="Y523" s="12">
        <f t="shared" si="175"/>
        <v>356.5267395054629</v>
      </c>
      <c r="Z523" s="2">
        <v>30</v>
      </c>
      <c r="AA523" s="2">
        <v>50</v>
      </c>
    </row>
    <row r="524" spans="2:27" x14ac:dyDescent="0.25">
      <c r="B524" s="62">
        <v>43291</v>
      </c>
      <c r="C524" s="70">
        <v>1</v>
      </c>
      <c r="D524" s="70">
        <v>10.5</v>
      </c>
      <c r="E524" s="94">
        <v>0.44</v>
      </c>
      <c r="F524" s="70">
        <v>20</v>
      </c>
      <c r="G524" s="26">
        <f t="shared" si="176"/>
        <v>5261.52</v>
      </c>
      <c r="H524" s="26">
        <f t="shared" si="177"/>
        <v>75.765888000000004</v>
      </c>
      <c r="I524" s="68">
        <f t="shared" si="178"/>
        <v>43.568653248993677</v>
      </c>
      <c r="J524" s="69">
        <v>14</v>
      </c>
      <c r="K524" s="31">
        <f t="shared" si="179"/>
        <v>0.28000000000000003</v>
      </c>
      <c r="L524" s="165"/>
      <c r="M524" s="165"/>
      <c r="N524" s="165"/>
      <c r="O524" s="147"/>
      <c r="P524" s="151"/>
      <c r="Q524" s="154"/>
      <c r="V524" s="32">
        <v>420</v>
      </c>
      <c r="W524" s="2">
        <v>620</v>
      </c>
      <c r="X524" s="12">
        <f t="shared" si="174"/>
        <v>241.51811385853938</v>
      </c>
      <c r="Y524" s="12">
        <f t="shared" si="175"/>
        <v>356.5267395054629</v>
      </c>
      <c r="Z524" s="2">
        <v>30</v>
      </c>
      <c r="AA524" s="2">
        <v>50</v>
      </c>
    </row>
    <row r="525" spans="2:27" x14ac:dyDescent="0.25">
      <c r="B525" s="62">
        <v>43291</v>
      </c>
      <c r="C525" s="70">
        <v>2</v>
      </c>
      <c r="D525" s="70">
        <v>10.31</v>
      </c>
      <c r="E525" s="94">
        <v>0.27</v>
      </c>
      <c r="F525" s="70">
        <v>34</v>
      </c>
      <c r="G525" s="26">
        <f t="shared" si="176"/>
        <v>3228.6600000000003</v>
      </c>
      <c r="H525" s="26">
        <f t="shared" si="177"/>
        <v>79.037596800000003</v>
      </c>
      <c r="I525" s="68">
        <f t="shared" si="178"/>
        <v>45.450026912018402</v>
      </c>
      <c r="J525" s="69">
        <v>11</v>
      </c>
      <c r="K525" s="31">
        <f t="shared" si="179"/>
        <v>0.374</v>
      </c>
      <c r="L525" s="162"/>
      <c r="M525" s="162"/>
      <c r="N525" s="162"/>
      <c r="O525" s="147"/>
      <c r="P525" s="151"/>
      <c r="Q525" s="154"/>
      <c r="V525" s="32">
        <v>420</v>
      </c>
      <c r="W525" s="2">
        <v>620</v>
      </c>
      <c r="X525" s="12">
        <f t="shared" si="174"/>
        <v>241.51811385853938</v>
      </c>
      <c r="Y525" s="12">
        <f t="shared" si="175"/>
        <v>356.5267395054629</v>
      </c>
      <c r="Z525" s="2">
        <v>30</v>
      </c>
      <c r="AA525" s="2">
        <v>50</v>
      </c>
    </row>
    <row r="526" spans="2:27" x14ac:dyDescent="0.25">
      <c r="B526" s="62">
        <v>43292</v>
      </c>
      <c r="C526" s="70">
        <v>3</v>
      </c>
      <c r="D526" s="70">
        <v>10.11</v>
      </c>
      <c r="E526" s="94">
        <v>0.75</v>
      </c>
      <c r="F526" s="70">
        <v>21</v>
      </c>
      <c r="G526" s="26">
        <f t="shared" si="176"/>
        <v>8968.5</v>
      </c>
      <c r="H526" s="26">
        <f t="shared" si="177"/>
        <v>135.60372000000001</v>
      </c>
      <c r="I526" s="68">
        <f t="shared" si="178"/>
        <v>77.977987349051176</v>
      </c>
      <c r="J526" s="69">
        <v>17</v>
      </c>
      <c r="K526" s="31">
        <f t="shared" si="179"/>
        <v>0.35699999999999998</v>
      </c>
      <c r="L526" s="161">
        <f>SUM(H526:H527)</f>
        <v>173.48666400000002</v>
      </c>
      <c r="M526" s="163">
        <f>SUM(I526:I527)</f>
        <v>99.762313973548018</v>
      </c>
      <c r="N526" s="164">
        <f>SUM(K526:K527)</f>
        <v>0.55699999999999994</v>
      </c>
      <c r="O526" s="147"/>
      <c r="P526" s="151"/>
      <c r="Q526" s="154"/>
      <c r="V526" s="32">
        <v>420</v>
      </c>
      <c r="W526" s="2">
        <v>620</v>
      </c>
      <c r="X526" s="12">
        <f t="shared" si="174"/>
        <v>241.51811385853938</v>
      </c>
      <c r="Y526" s="12">
        <f t="shared" si="175"/>
        <v>356.5267395054629</v>
      </c>
      <c r="Z526" s="2">
        <v>30</v>
      </c>
      <c r="AA526" s="2">
        <v>50</v>
      </c>
    </row>
    <row r="527" spans="2:27" x14ac:dyDescent="0.25">
      <c r="B527" s="62">
        <v>43292</v>
      </c>
      <c r="C527" s="70">
        <v>1</v>
      </c>
      <c r="D527" s="70">
        <v>9.82</v>
      </c>
      <c r="E527" s="94">
        <v>0.22</v>
      </c>
      <c r="F527" s="70">
        <v>20</v>
      </c>
      <c r="G527" s="26">
        <f t="shared" si="176"/>
        <v>2630.76</v>
      </c>
      <c r="H527" s="26">
        <f t="shared" si="177"/>
        <v>37.882944000000002</v>
      </c>
      <c r="I527" s="68">
        <f t="shared" si="178"/>
        <v>21.784326624496838</v>
      </c>
      <c r="J527" s="69">
        <v>10</v>
      </c>
      <c r="K527" s="31">
        <f t="shared" si="179"/>
        <v>0.2</v>
      </c>
      <c r="L527" s="162"/>
      <c r="M527" s="162"/>
      <c r="N527" s="162"/>
      <c r="O527" s="147"/>
      <c r="P527" s="151"/>
      <c r="Q527" s="154"/>
      <c r="V527" s="32">
        <v>420</v>
      </c>
      <c r="W527" s="2">
        <v>620</v>
      </c>
      <c r="X527" s="12">
        <f t="shared" si="174"/>
        <v>241.51811385853938</v>
      </c>
      <c r="Y527" s="12">
        <f t="shared" si="175"/>
        <v>356.5267395054629</v>
      </c>
      <c r="Z527" s="2">
        <v>30</v>
      </c>
      <c r="AA527" s="2">
        <v>50</v>
      </c>
    </row>
    <row r="528" spans="2:27" x14ac:dyDescent="0.25">
      <c r="B528" s="62">
        <v>43293</v>
      </c>
      <c r="C528" s="70">
        <v>2</v>
      </c>
      <c r="D528" s="70">
        <v>10.050000000000001</v>
      </c>
      <c r="E528" s="94">
        <v>0.35</v>
      </c>
      <c r="F528" s="70">
        <v>28</v>
      </c>
      <c r="G528" s="26">
        <f t="shared" si="176"/>
        <v>4185.3</v>
      </c>
      <c r="H528" s="26">
        <f t="shared" si="177"/>
        <v>84.375648000000012</v>
      </c>
      <c r="I528" s="68">
        <f t="shared" si="178"/>
        <v>48.519636572742961</v>
      </c>
      <c r="J528" s="69">
        <v>14</v>
      </c>
      <c r="K528" s="31">
        <f t="shared" si="179"/>
        <v>0.39200000000000002</v>
      </c>
      <c r="L528" s="161">
        <f>SUM(H528:H531)</f>
        <v>245.6364528</v>
      </c>
      <c r="M528" s="163">
        <f>SUM(I528:I531)</f>
        <v>141.25155422656698</v>
      </c>
      <c r="N528" s="164">
        <f>SUM(K528:K531)</f>
        <v>1.0529999999999999</v>
      </c>
      <c r="O528" s="147"/>
      <c r="P528" s="151"/>
      <c r="Q528" s="154"/>
      <c r="V528" s="32">
        <v>420</v>
      </c>
      <c r="W528" s="2">
        <v>620</v>
      </c>
      <c r="X528" s="12">
        <f t="shared" si="174"/>
        <v>241.51811385853938</v>
      </c>
      <c r="Y528" s="12">
        <f t="shared" si="175"/>
        <v>356.5267395054629</v>
      </c>
      <c r="Z528" s="2">
        <v>30</v>
      </c>
      <c r="AA528" s="2">
        <v>50</v>
      </c>
    </row>
    <row r="529" spans="2:27" x14ac:dyDescent="0.25">
      <c r="B529" s="62">
        <v>43293</v>
      </c>
      <c r="C529" s="70">
        <v>3</v>
      </c>
      <c r="D529" s="70">
        <v>9.66</v>
      </c>
      <c r="E529" s="94">
        <v>0.2</v>
      </c>
      <c r="F529" s="70">
        <v>14</v>
      </c>
      <c r="G529" s="26">
        <f t="shared" si="176"/>
        <v>2391.6</v>
      </c>
      <c r="H529" s="26">
        <f t="shared" si="177"/>
        <v>24.107327999999999</v>
      </c>
      <c r="I529" s="68">
        <f t="shared" si="178"/>
        <v>13.862753306497986</v>
      </c>
      <c r="J529" s="69">
        <v>12</v>
      </c>
      <c r="K529" s="31">
        <f t="shared" si="179"/>
        <v>0.16800000000000001</v>
      </c>
      <c r="L529" s="165"/>
      <c r="M529" s="165"/>
      <c r="N529" s="165"/>
      <c r="O529" s="147"/>
      <c r="P529" s="151"/>
      <c r="Q529" s="154"/>
      <c r="V529" s="32">
        <v>420</v>
      </c>
      <c r="W529" s="2">
        <v>620</v>
      </c>
      <c r="X529" s="12">
        <f t="shared" si="174"/>
        <v>241.51811385853938</v>
      </c>
      <c r="Y529" s="12">
        <f t="shared" si="175"/>
        <v>356.5267395054629</v>
      </c>
      <c r="Z529" s="2">
        <v>30</v>
      </c>
      <c r="AA529" s="2">
        <v>50</v>
      </c>
    </row>
    <row r="530" spans="2:27" x14ac:dyDescent="0.25">
      <c r="B530" s="62">
        <v>43293</v>
      </c>
      <c r="C530" s="70">
        <v>1</v>
      </c>
      <c r="D530" s="70">
        <v>10.050000000000001</v>
      </c>
      <c r="E530" s="94">
        <v>0.14000000000000001</v>
      </c>
      <c r="F530" s="70">
        <v>20</v>
      </c>
      <c r="G530" s="26">
        <f t="shared" si="176"/>
        <v>1674.1200000000001</v>
      </c>
      <c r="H530" s="26">
        <f t="shared" si="177"/>
        <v>24.107327999999999</v>
      </c>
      <c r="I530" s="68">
        <f t="shared" si="178"/>
        <v>13.862753306497986</v>
      </c>
      <c r="J530" s="69">
        <v>11</v>
      </c>
      <c r="K530" s="31">
        <f t="shared" si="179"/>
        <v>0.22</v>
      </c>
      <c r="L530" s="165"/>
      <c r="M530" s="165"/>
      <c r="N530" s="165"/>
      <c r="O530" s="147"/>
      <c r="P530" s="151"/>
      <c r="Q530" s="154"/>
      <c r="V530" s="32">
        <v>420</v>
      </c>
      <c r="W530" s="2">
        <v>620</v>
      </c>
      <c r="X530" s="12">
        <f t="shared" si="174"/>
        <v>241.51811385853938</v>
      </c>
      <c r="Y530" s="12">
        <f t="shared" si="175"/>
        <v>356.5267395054629</v>
      </c>
      <c r="Z530" s="2">
        <v>30</v>
      </c>
      <c r="AA530" s="2">
        <v>50</v>
      </c>
    </row>
    <row r="531" spans="2:27" x14ac:dyDescent="0.25">
      <c r="B531" s="62">
        <v>43293</v>
      </c>
      <c r="C531" s="70">
        <v>3</v>
      </c>
      <c r="D531" s="70">
        <v>10.199999999999999</v>
      </c>
      <c r="E531" s="94">
        <v>1.01</v>
      </c>
      <c r="F531" s="70">
        <v>13</v>
      </c>
      <c r="G531" s="26">
        <f t="shared" si="176"/>
        <v>12077.58</v>
      </c>
      <c r="H531" s="26">
        <f t="shared" si="177"/>
        <v>113.0461488</v>
      </c>
      <c r="I531" s="68">
        <f t="shared" si="178"/>
        <v>65.006411040828056</v>
      </c>
      <c r="J531" s="69">
        <v>21</v>
      </c>
      <c r="K531" s="31">
        <f t="shared" si="179"/>
        <v>0.27300000000000002</v>
      </c>
      <c r="L531" s="162"/>
      <c r="M531" s="162"/>
      <c r="N531" s="162"/>
      <c r="O531" s="148"/>
      <c r="P531" s="152"/>
      <c r="Q531" s="155"/>
      <c r="V531" s="32">
        <v>420</v>
      </c>
      <c r="W531" s="2">
        <v>620</v>
      </c>
      <c r="X531" s="12">
        <f t="shared" si="174"/>
        <v>241.51811385853938</v>
      </c>
      <c r="Y531" s="12">
        <f t="shared" si="175"/>
        <v>356.5267395054629</v>
      </c>
      <c r="Z531" s="2">
        <v>30</v>
      </c>
      <c r="AA531" s="2">
        <v>50</v>
      </c>
    </row>
    <row r="532" spans="2:27" x14ac:dyDescent="0.25">
      <c r="B532" s="62">
        <v>43294</v>
      </c>
      <c r="C532" s="70">
        <v>1</v>
      </c>
      <c r="D532" s="70">
        <v>9.6999999999999993</v>
      </c>
      <c r="E532" s="94">
        <v>0.33</v>
      </c>
      <c r="F532" s="70">
        <v>20</v>
      </c>
      <c r="G532" s="26">
        <f t="shared" si="176"/>
        <v>3946.1400000000003</v>
      </c>
      <c r="H532" s="26">
        <f t="shared" si="177"/>
        <v>56.824416000000006</v>
      </c>
      <c r="I532" s="68">
        <f t="shared" si="178"/>
        <v>32.676489936745256</v>
      </c>
      <c r="J532" s="69">
        <v>12</v>
      </c>
      <c r="K532" s="31">
        <f t="shared" si="179"/>
        <v>0.24</v>
      </c>
      <c r="L532" s="161">
        <f>SUM(H532:H534)</f>
        <v>285.84403199999997</v>
      </c>
      <c r="M532" s="163">
        <f>SUM(I532:I534)</f>
        <v>164.37264634847611</v>
      </c>
      <c r="N532" s="164">
        <f>SUM(K532:K534)</f>
        <v>1.1139999999999999</v>
      </c>
      <c r="O532" s="149">
        <f>SUM(L532:L537)/3</f>
        <v>174.97902239999999</v>
      </c>
      <c r="P532" s="156">
        <f t="shared" ref="P532:Q532" si="185">SUM(M532:M537)/3</f>
        <v>100.62048441633119</v>
      </c>
      <c r="Q532" s="157">
        <f t="shared" si="185"/>
        <v>0.57399999999999995</v>
      </c>
      <c r="V532" s="32">
        <v>420</v>
      </c>
      <c r="W532" s="2">
        <v>620</v>
      </c>
      <c r="X532" s="12">
        <f t="shared" si="174"/>
        <v>241.51811385853938</v>
      </c>
      <c r="Y532" s="12">
        <f t="shared" si="175"/>
        <v>356.5267395054629</v>
      </c>
      <c r="Z532" s="2">
        <v>30</v>
      </c>
      <c r="AA532" s="2">
        <v>50</v>
      </c>
    </row>
    <row r="533" spans="2:27" x14ac:dyDescent="0.25">
      <c r="B533" s="62">
        <v>43294</v>
      </c>
      <c r="C533" s="70">
        <v>2</v>
      </c>
      <c r="D533" s="70">
        <v>9.8800000000000008</v>
      </c>
      <c r="E533" s="94">
        <v>0.23</v>
      </c>
      <c r="F533" s="70">
        <v>38</v>
      </c>
      <c r="G533" s="26">
        <f t="shared" si="176"/>
        <v>2750.34</v>
      </c>
      <c r="H533" s="26">
        <f t="shared" si="177"/>
        <v>75.249302400000005</v>
      </c>
      <c r="I533" s="68">
        <f t="shared" si="178"/>
        <v>43.271594249568714</v>
      </c>
      <c r="J533" s="69">
        <v>10</v>
      </c>
      <c r="K533" s="31">
        <f t="shared" si="179"/>
        <v>0.38</v>
      </c>
      <c r="L533" s="165"/>
      <c r="M533" s="165"/>
      <c r="N533" s="165"/>
      <c r="O533" s="147"/>
      <c r="P533" s="151"/>
      <c r="Q533" s="154"/>
      <c r="V533" s="32">
        <v>420</v>
      </c>
      <c r="W533" s="2">
        <v>620</v>
      </c>
      <c r="X533" s="12">
        <f t="shared" si="174"/>
        <v>241.51811385853938</v>
      </c>
      <c r="Y533" s="12">
        <f t="shared" si="175"/>
        <v>356.5267395054629</v>
      </c>
      <c r="Z533" s="2">
        <v>30</v>
      </c>
      <c r="AA533" s="2">
        <v>50</v>
      </c>
    </row>
    <row r="534" spans="2:27" x14ac:dyDescent="0.25">
      <c r="B534" s="62">
        <v>43294</v>
      </c>
      <c r="C534" s="70">
        <v>3</v>
      </c>
      <c r="D534" s="70">
        <v>10.02</v>
      </c>
      <c r="E534" s="94">
        <v>0.47</v>
      </c>
      <c r="F534" s="70">
        <v>38</v>
      </c>
      <c r="G534" s="26">
        <f t="shared" si="176"/>
        <v>5620.2599999999993</v>
      </c>
      <c r="H534" s="26">
        <f t="shared" si="177"/>
        <v>153.77031359999998</v>
      </c>
      <c r="I534" s="68">
        <f t="shared" si="178"/>
        <v>88.424562162162147</v>
      </c>
      <c r="J534" s="69">
        <v>13</v>
      </c>
      <c r="K534" s="31">
        <f t="shared" si="179"/>
        <v>0.49399999999999999</v>
      </c>
      <c r="L534" s="165"/>
      <c r="M534" s="165"/>
      <c r="N534" s="165"/>
      <c r="O534" s="147"/>
      <c r="P534" s="151"/>
      <c r="Q534" s="154"/>
      <c r="V534" s="32">
        <v>420</v>
      </c>
      <c r="W534" s="2">
        <v>620</v>
      </c>
      <c r="X534" s="12">
        <f t="shared" si="174"/>
        <v>241.51811385853938</v>
      </c>
      <c r="Y534" s="12">
        <f t="shared" si="175"/>
        <v>356.5267395054629</v>
      </c>
      <c r="Z534" s="2">
        <v>30</v>
      </c>
      <c r="AA534" s="2">
        <v>50</v>
      </c>
    </row>
    <row r="535" spans="2:27" x14ac:dyDescent="0.25">
      <c r="B535" s="62">
        <v>43295</v>
      </c>
      <c r="C535" s="70"/>
      <c r="D535" s="70"/>
      <c r="E535" s="94"/>
      <c r="F535" s="70">
        <v>0</v>
      </c>
      <c r="G535" s="26">
        <f t="shared" si="176"/>
        <v>0</v>
      </c>
      <c r="H535" s="26">
        <f t="shared" si="177"/>
        <v>0</v>
      </c>
      <c r="I535" s="68">
        <f t="shared" si="178"/>
        <v>0</v>
      </c>
      <c r="J535" s="69">
        <v>0</v>
      </c>
      <c r="K535" s="31">
        <f t="shared" si="179"/>
        <v>0</v>
      </c>
      <c r="L535" s="44">
        <f t="shared" ref="L535" si="186">H535</f>
        <v>0</v>
      </c>
      <c r="M535" s="45">
        <f t="shared" ref="M535" si="187">I535</f>
        <v>0</v>
      </c>
      <c r="N535" s="46">
        <f>K535</f>
        <v>0</v>
      </c>
      <c r="O535" s="147"/>
      <c r="P535" s="151"/>
      <c r="Q535" s="154"/>
      <c r="V535" s="32">
        <v>420</v>
      </c>
      <c r="W535" s="2">
        <v>620</v>
      </c>
      <c r="X535" s="12">
        <f t="shared" si="174"/>
        <v>241.51811385853938</v>
      </c>
      <c r="Y535" s="12">
        <f t="shared" si="175"/>
        <v>356.5267395054629</v>
      </c>
      <c r="Z535" s="2">
        <v>30</v>
      </c>
      <c r="AA535" s="2">
        <v>50</v>
      </c>
    </row>
    <row r="536" spans="2:27" x14ac:dyDescent="0.25">
      <c r="B536" s="62">
        <v>43296</v>
      </c>
      <c r="C536" s="70">
        <v>1</v>
      </c>
      <c r="D536" s="70">
        <v>10.51</v>
      </c>
      <c r="E536" s="94">
        <v>1.21</v>
      </c>
      <c r="F536" s="70">
        <v>17</v>
      </c>
      <c r="G536" s="26">
        <f t="shared" si="176"/>
        <v>14469.18</v>
      </c>
      <c r="H536" s="26">
        <f t="shared" si="177"/>
        <v>177.1027632</v>
      </c>
      <c r="I536" s="68">
        <f t="shared" si="178"/>
        <v>101.84172696952271</v>
      </c>
      <c r="J536" s="69">
        <v>22</v>
      </c>
      <c r="K536" s="31">
        <f t="shared" si="179"/>
        <v>0.374</v>
      </c>
      <c r="L536" s="161">
        <f>SUM(H536:H537)</f>
        <v>239.09303519999997</v>
      </c>
      <c r="M536" s="163">
        <f>SUM(I536:I537)</f>
        <v>137.48880690051752</v>
      </c>
      <c r="N536" s="164">
        <f>SUM(K536:K537)</f>
        <v>0.60799999999999998</v>
      </c>
      <c r="O536" s="147"/>
      <c r="P536" s="151"/>
      <c r="Q536" s="154"/>
      <c r="V536" s="32">
        <v>420</v>
      </c>
      <c r="W536" s="2">
        <v>620</v>
      </c>
      <c r="X536" s="12">
        <f t="shared" si="174"/>
        <v>241.51811385853938</v>
      </c>
      <c r="Y536" s="12">
        <f t="shared" si="175"/>
        <v>356.5267395054629</v>
      </c>
      <c r="Z536" s="2">
        <v>30</v>
      </c>
      <c r="AA536" s="2">
        <v>50</v>
      </c>
    </row>
    <row r="537" spans="2:27" x14ac:dyDescent="0.25">
      <c r="B537" s="62">
        <v>43296</v>
      </c>
      <c r="C537" s="70">
        <v>2</v>
      </c>
      <c r="D537" s="70">
        <v>10.38</v>
      </c>
      <c r="E537" s="94">
        <v>0.4</v>
      </c>
      <c r="F537" s="70">
        <v>18</v>
      </c>
      <c r="G537" s="26">
        <f t="shared" si="176"/>
        <v>4783.2</v>
      </c>
      <c r="H537" s="26">
        <f t="shared" si="177"/>
        <v>61.99027199999999</v>
      </c>
      <c r="I537" s="68">
        <f t="shared" si="178"/>
        <v>35.647079930994813</v>
      </c>
      <c r="J537" s="69">
        <v>13</v>
      </c>
      <c r="K537" s="31">
        <f t="shared" si="179"/>
        <v>0.23400000000000001</v>
      </c>
      <c r="L537" s="162"/>
      <c r="M537" s="162"/>
      <c r="N537" s="162"/>
      <c r="O537" s="148"/>
      <c r="P537" s="152"/>
      <c r="Q537" s="155"/>
      <c r="V537" s="32">
        <v>420</v>
      </c>
      <c r="W537" s="2">
        <v>620</v>
      </c>
      <c r="X537" s="12">
        <f t="shared" si="174"/>
        <v>241.51811385853938</v>
      </c>
      <c r="Y537" s="12">
        <f t="shared" si="175"/>
        <v>356.5267395054629</v>
      </c>
      <c r="Z537" s="2">
        <v>30</v>
      </c>
      <c r="AA537" s="2">
        <v>50</v>
      </c>
    </row>
    <row r="538" spans="2:27" x14ac:dyDescent="0.25">
      <c r="B538" s="62">
        <v>43297</v>
      </c>
      <c r="C538" s="70">
        <v>2</v>
      </c>
      <c r="D538" s="70">
        <v>10.25</v>
      </c>
      <c r="E538" s="94">
        <v>0.16</v>
      </c>
      <c r="F538" s="70">
        <v>30</v>
      </c>
      <c r="G538" s="26">
        <f t="shared" si="176"/>
        <v>1913.28</v>
      </c>
      <c r="H538" s="26">
        <f t="shared" si="177"/>
        <v>41.326847999999998</v>
      </c>
      <c r="I538" s="68">
        <f t="shared" si="178"/>
        <v>23.764719953996547</v>
      </c>
      <c r="J538" s="69">
        <v>7</v>
      </c>
      <c r="K538" s="31">
        <f t="shared" si="179"/>
        <v>0.21</v>
      </c>
      <c r="L538" s="161">
        <f>SUM(H538:H540)</f>
        <v>192.42813599999999</v>
      </c>
      <c r="M538" s="163">
        <f>SUM(I538:I540)</f>
        <v>110.65447728579645</v>
      </c>
      <c r="N538" s="164">
        <f>SUM(K538:K540)</f>
        <v>0.78</v>
      </c>
      <c r="O538" s="149">
        <f>SUM(L538:L547)/3</f>
        <v>218.25741600000001</v>
      </c>
      <c r="P538" s="156">
        <f t="shared" ref="P538:Q538" si="188">SUM(M538:M547)/3</f>
        <v>125.50742725704428</v>
      </c>
      <c r="Q538" s="157">
        <f t="shared" si="188"/>
        <v>0.92433333333333323</v>
      </c>
      <c r="V538" s="32">
        <v>420</v>
      </c>
      <c r="W538" s="2">
        <v>620</v>
      </c>
      <c r="X538" s="12">
        <f t="shared" si="174"/>
        <v>241.51811385853938</v>
      </c>
      <c r="Y538" s="12">
        <f t="shared" si="175"/>
        <v>356.5267395054629</v>
      </c>
      <c r="Z538" s="2">
        <v>30</v>
      </c>
      <c r="AA538" s="2">
        <v>50</v>
      </c>
    </row>
    <row r="539" spans="2:27" x14ac:dyDescent="0.25">
      <c r="B539" s="62">
        <v>43297</v>
      </c>
      <c r="C539" s="70">
        <v>3</v>
      </c>
      <c r="D539" s="70">
        <v>10.29</v>
      </c>
      <c r="E539" s="94">
        <v>0.4</v>
      </c>
      <c r="F539" s="70">
        <v>30</v>
      </c>
      <c r="G539" s="26">
        <f t="shared" si="176"/>
        <v>4783.2</v>
      </c>
      <c r="H539" s="26">
        <f t="shared" si="177"/>
        <v>103.31712</v>
      </c>
      <c r="I539" s="68">
        <f t="shared" si="178"/>
        <v>59.411799884991375</v>
      </c>
      <c r="J539" s="69">
        <v>13</v>
      </c>
      <c r="K539" s="31">
        <f t="shared" si="179"/>
        <v>0.39</v>
      </c>
      <c r="L539" s="165"/>
      <c r="M539" s="165"/>
      <c r="N539" s="165"/>
      <c r="O539" s="147"/>
      <c r="P539" s="151"/>
      <c r="Q539" s="154"/>
      <c r="V539" s="32">
        <v>420</v>
      </c>
      <c r="W539" s="2">
        <v>620</v>
      </c>
      <c r="X539" s="12">
        <f t="shared" si="174"/>
        <v>241.51811385853938</v>
      </c>
      <c r="Y539" s="12">
        <f t="shared" si="175"/>
        <v>356.5267395054629</v>
      </c>
      <c r="Z539" s="2">
        <v>30</v>
      </c>
      <c r="AA539" s="2">
        <v>50</v>
      </c>
    </row>
    <row r="540" spans="2:27" x14ac:dyDescent="0.25">
      <c r="B540" s="62">
        <v>43297</v>
      </c>
      <c r="C540" s="70">
        <v>1</v>
      </c>
      <c r="D540" s="70">
        <v>10.42</v>
      </c>
      <c r="E540" s="94">
        <v>0.37</v>
      </c>
      <c r="F540" s="70">
        <v>15</v>
      </c>
      <c r="G540" s="26">
        <f t="shared" si="176"/>
        <v>4424.46</v>
      </c>
      <c r="H540" s="26">
        <f t="shared" si="177"/>
        <v>47.784168000000001</v>
      </c>
      <c r="I540" s="68">
        <f t="shared" si="178"/>
        <v>27.47795744680851</v>
      </c>
      <c r="J540" s="69">
        <v>12</v>
      </c>
      <c r="K540" s="31">
        <f t="shared" si="179"/>
        <v>0.18</v>
      </c>
      <c r="L540" s="165"/>
      <c r="M540" s="165"/>
      <c r="N540" s="165"/>
      <c r="O540" s="147"/>
      <c r="P540" s="151"/>
      <c r="Q540" s="154"/>
      <c r="V540" s="32">
        <v>420</v>
      </c>
      <c r="W540" s="2">
        <v>620</v>
      </c>
      <c r="X540" s="12">
        <f t="shared" si="174"/>
        <v>241.51811385853938</v>
      </c>
      <c r="Y540" s="12">
        <f t="shared" si="175"/>
        <v>356.5267395054629</v>
      </c>
      <c r="Z540" s="2">
        <v>30</v>
      </c>
      <c r="AA540" s="2">
        <v>50</v>
      </c>
    </row>
    <row r="541" spans="2:27" x14ac:dyDescent="0.25">
      <c r="B541" s="62">
        <v>43298</v>
      </c>
      <c r="C541" s="70">
        <v>2</v>
      </c>
      <c r="D541" s="70">
        <v>10</v>
      </c>
      <c r="E541" s="94">
        <v>0.19</v>
      </c>
      <c r="F541" s="70">
        <v>26</v>
      </c>
      <c r="G541" s="26">
        <f t="shared" si="176"/>
        <v>2272.02</v>
      </c>
      <c r="H541" s="26">
        <f t="shared" si="177"/>
        <v>42.532214399999994</v>
      </c>
      <c r="I541" s="68">
        <f t="shared" si="178"/>
        <v>24.457857619321445</v>
      </c>
      <c r="J541" s="69">
        <v>8</v>
      </c>
      <c r="K541" s="31">
        <f t="shared" si="179"/>
        <v>0.20799999999999999</v>
      </c>
      <c r="L541" s="161">
        <f>SUM(H541:H544)</f>
        <v>247.7027952</v>
      </c>
      <c r="M541" s="163">
        <f>SUM(I541:I544)</f>
        <v>142.4397902242668</v>
      </c>
      <c r="N541" s="164">
        <f>SUM(K541:K544)</f>
        <v>1.089</v>
      </c>
      <c r="O541" s="147"/>
      <c r="P541" s="151"/>
      <c r="Q541" s="154"/>
      <c r="V541" s="32">
        <v>420</v>
      </c>
      <c r="W541" s="2">
        <v>620</v>
      </c>
      <c r="X541" s="12">
        <f t="shared" si="174"/>
        <v>241.51811385853938</v>
      </c>
      <c r="Y541" s="12">
        <f t="shared" si="175"/>
        <v>356.5267395054629</v>
      </c>
      <c r="Z541" s="2">
        <v>30</v>
      </c>
      <c r="AA541" s="2">
        <v>50</v>
      </c>
    </row>
    <row r="542" spans="2:27" x14ac:dyDescent="0.25">
      <c r="B542" s="62">
        <v>43298</v>
      </c>
      <c r="C542" s="70">
        <v>3</v>
      </c>
      <c r="D542" s="70">
        <v>9.9499999999999993</v>
      </c>
      <c r="E542" s="94">
        <v>0.39</v>
      </c>
      <c r="F542" s="70">
        <v>37</v>
      </c>
      <c r="G542" s="26">
        <f t="shared" si="176"/>
        <v>4663.62</v>
      </c>
      <c r="H542" s="26">
        <f t="shared" si="177"/>
        <v>124.2388368</v>
      </c>
      <c r="I542" s="68">
        <f t="shared" si="178"/>
        <v>71.442689361702122</v>
      </c>
      <c r="J542" s="69">
        <v>13</v>
      </c>
      <c r="K542" s="31">
        <f t="shared" si="179"/>
        <v>0.48099999999999998</v>
      </c>
      <c r="L542" s="165"/>
      <c r="M542" s="165"/>
      <c r="N542" s="165"/>
      <c r="O542" s="147"/>
      <c r="P542" s="151"/>
      <c r="Q542" s="154"/>
      <c r="V542" s="32">
        <v>420</v>
      </c>
      <c r="W542" s="2">
        <v>620</v>
      </c>
      <c r="X542" s="12">
        <f t="shared" si="174"/>
        <v>241.51811385853938</v>
      </c>
      <c r="Y542" s="12">
        <f t="shared" si="175"/>
        <v>356.5267395054629</v>
      </c>
      <c r="Z542" s="2">
        <v>30</v>
      </c>
      <c r="AA542" s="2">
        <v>50</v>
      </c>
    </row>
    <row r="543" spans="2:27" x14ac:dyDescent="0.25">
      <c r="B543" s="62">
        <v>43298</v>
      </c>
      <c r="C543" s="70">
        <v>1</v>
      </c>
      <c r="D543" s="70">
        <v>10.24</v>
      </c>
      <c r="E543" s="94">
        <v>0.31</v>
      </c>
      <c r="F543" s="70">
        <v>20</v>
      </c>
      <c r="G543" s="26">
        <f t="shared" si="176"/>
        <v>3706.98</v>
      </c>
      <c r="H543" s="26">
        <f t="shared" si="177"/>
        <v>53.380511999999996</v>
      </c>
      <c r="I543" s="68">
        <f t="shared" si="178"/>
        <v>30.69609660724554</v>
      </c>
      <c r="J543" s="69">
        <v>12</v>
      </c>
      <c r="K543" s="31">
        <f t="shared" si="179"/>
        <v>0.24</v>
      </c>
      <c r="L543" s="165"/>
      <c r="M543" s="165"/>
      <c r="N543" s="165"/>
      <c r="O543" s="147"/>
      <c r="P543" s="151"/>
      <c r="Q543" s="154"/>
      <c r="V543" s="32">
        <v>420</v>
      </c>
      <c r="W543" s="2">
        <v>620</v>
      </c>
      <c r="X543" s="12">
        <f t="shared" si="174"/>
        <v>241.51811385853938</v>
      </c>
      <c r="Y543" s="12">
        <f t="shared" si="175"/>
        <v>356.5267395054629</v>
      </c>
      <c r="Z543" s="2">
        <v>30</v>
      </c>
      <c r="AA543" s="2">
        <v>50</v>
      </c>
    </row>
    <row r="544" spans="2:27" x14ac:dyDescent="0.25">
      <c r="B544" s="62">
        <v>43298</v>
      </c>
      <c r="C544" s="70">
        <v>2</v>
      </c>
      <c r="D544" s="70">
        <v>10.01</v>
      </c>
      <c r="E544" s="94">
        <v>0.1</v>
      </c>
      <c r="F544" s="70">
        <v>32</v>
      </c>
      <c r="G544" s="26">
        <f t="shared" si="176"/>
        <v>1195.8</v>
      </c>
      <c r="H544" s="26">
        <f t="shared" si="177"/>
        <v>27.551231999999999</v>
      </c>
      <c r="I544" s="68">
        <f t="shared" si="178"/>
        <v>15.843146635997698</v>
      </c>
      <c r="J544" s="69">
        <v>5</v>
      </c>
      <c r="K544" s="31">
        <f t="shared" si="179"/>
        <v>0.16</v>
      </c>
      <c r="L544" s="162"/>
      <c r="M544" s="162"/>
      <c r="N544" s="162"/>
      <c r="O544" s="147"/>
      <c r="P544" s="151"/>
      <c r="Q544" s="154"/>
      <c r="V544" s="32">
        <v>420</v>
      </c>
      <c r="W544" s="2">
        <v>620</v>
      </c>
      <c r="X544" s="12">
        <f t="shared" si="174"/>
        <v>241.51811385853938</v>
      </c>
      <c r="Y544" s="12">
        <f t="shared" si="175"/>
        <v>356.5267395054629</v>
      </c>
      <c r="Z544" s="2">
        <v>30</v>
      </c>
      <c r="AA544" s="2">
        <v>50</v>
      </c>
    </row>
    <row r="545" spans="2:27" x14ac:dyDescent="0.25">
      <c r="B545" s="62">
        <v>43299</v>
      </c>
      <c r="C545" s="70">
        <v>3</v>
      </c>
      <c r="D545" s="70">
        <v>9.9600000000000009</v>
      </c>
      <c r="E545" s="94">
        <v>0.37</v>
      </c>
      <c r="F545" s="70">
        <v>37</v>
      </c>
      <c r="G545" s="26">
        <f t="shared" si="176"/>
        <v>4424.46</v>
      </c>
      <c r="H545" s="26">
        <f t="shared" si="177"/>
        <v>117.86761439999999</v>
      </c>
      <c r="I545" s="68">
        <f t="shared" si="178"/>
        <v>67.778961702127646</v>
      </c>
      <c r="J545" s="69">
        <v>12</v>
      </c>
      <c r="K545" s="31">
        <f t="shared" si="179"/>
        <v>0.44400000000000001</v>
      </c>
      <c r="L545" s="161">
        <f>SUM(H545:H547)</f>
        <v>214.64131679999997</v>
      </c>
      <c r="M545" s="163">
        <f>SUM(I545:I547)</f>
        <v>123.42801426106956</v>
      </c>
      <c r="N545" s="164">
        <f>SUM(K545:K547)</f>
        <v>0.90399999999999991</v>
      </c>
      <c r="O545" s="147"/>
      <c r="P545" s="151"/>
      <c r="Q545" s="154"/>
      <c r="V545" s="32">
        <v>420</v>
      </c>
      <c r="W545" s="2">
        <v>620</v>
      </c>
      <c r="X545" s="12">
        <f t="shared" si="174"/>
        <v>241.51811385853938</v>
      </c>
      <c r="Y545" s="12">
        <f t="shared" si="175"/>
        <v>356.5267395054629</v>
      </c>
      <c r="Z545" s="2">
        <v>30</v>
      </c>
      <c r="AA545" s="2">
        <v>50</v>
      </c>
    </row>
    <row r="546" spans="2:27" x14ac:dyDescent="0.25">
      <c r="B546" s="62">
        <v>43299</v>
      </c>
      <c r="C546" s="70">
        <v>1</v>
      </c>
      <c r="D546" s="70">
        <v>10.210000000000001</v>
      </c>
      <c r="E546" s="94">
        <v>0.32</v>
      </c>
      <c r="F546" s="70">
        <v>20</v>
      </c>
      <c r="G546" s="26">
        <f t="shared" si="176"/>
        <v>3826.56</v>
      </c>
      <c r="H546" s="26">
        <f t="shared" si="177"/>
        <v>55.102463999999998</v>
      </c>
      <c r="I546" s="68">
        <f t="shared" si="178"/>
        <v>31.686293271995396</v>
      </c>
      <c r="J546" s="69">
        <v>12</v>
      </c>
      <c r="K546" s="31">
        <f t="shared" si="179"/>
        <v>0.24</v>
      </c>
      <c r="L546" s="165"/>
      <c r="M546" s="165"/>
      <c r="N546" s="165"/>
      <c r="O546" s="147"/>
      <c r="P546" s="151"/>
      <c r="Q546" s="154"/>
      <c r="V546" s="32">
        <v>420</v>
      </c>
      <c r="W546" s="2">
        <v>620</v>
      </c>
      <c r="X546" s="12">
        <f t="shared" si="174"/>
        <v>241.51811385853938</v>
      </c>
      <c r="Y546" s="12">
        <f t="shared" si="175"/>
        <v>356.5267395054629</v>
      </c>
      <c r="Z546" s="2">
        <v>30</v>
      </c>
      <c r="AA546" s="2">
        <v>50</v>
      </c>
    </row>
    <row r="547" spans="2:27" x14ac:dyDescent="0.25">
      <c r="B547" s="62">
        <v>43299</v>
      </c>
      <c r="C547" s="70">
        <v>2</v>
      </c>
      <c r="D547" s="70">
        <v>9.7799999999999994</v>
      </c>
      <c r="E547" s="94">
        <v>0.22</v>
      </c>
      <c r="F547" s="70">
        <v>22</v>
      </c>
      <c r="G547" s="26">
        <f t="shared" si="176"/>
        <v>2630.76</v>
      </c>
      <c r="H547" s="26">
        <f t="shared" si="177"/>
        <v>41.6712384</v>
      </c>
      <c r="I547" s="68">
        <f t="shared" si="178"/>
        <v>23.962759286946518</v>
      </c>
      <c r="J547" s="69">
        <v>10</v>
      </c>
      <c r="K547" s="31">
        <f t="shared" si="179"/>
        <v>0.22</v>
      </c>
      <c r="L547" s="165"/>
      <c r="M547" s="165"/>
      <c r="N547" s="165"/>
      <c r="O547" s="148"/>
      <c r="P547" s="152"/>
      <c r="Q547" s="155"/>
      <c r="V547" s="32">
        <v>420</v>
      </c>
      <c r="W547" s="2">
        <v>620</v>
      </c>
      <c r="X547" s="12">
        <f t="shared" si="174"/>
        <v>241.51811385853938</v>
      </c>
      <c r="Y547" s="12">
        <f t="shared" si="175"/>
        <v>356.5267395054629</v>
      </c>
      <c r="Z547" s="2">
        <v>30</v>
      </c>
      <c r="AA547" s="2">
        <v>50</v>
      </c>
    </row>
    <row r="548" spans="2:27" x14ac:dyDescent="0.25">
      <c r="B548" s="62">
        <v>43300</v>
      </c>
      <c r="C548" s="70">
        <v>3</v>
      </c>
      <c r="D548" s="70">
        <v>10.24</v>
      </c>
      <c r="E548" s="94">
        <v>0.2</v>
      </c>
      <c r="F548" s="70">
        <v>37</v>
      </c>
      <c r="G548" s="26">
        <f t="shared" si="176"/>
        <v>2391.6</v>
      </c>
      <c r="H548" s="26">
        <f t="shared" si="177"/>
        <v>63.712223999999992</v>
      </c>
      <c r="I548" s="68">
        <f t="shared" si="178"/>
        <v>36.637276595744673</v>
      </c>
      <c r="J548" s="69">
        <v>9</v>
      </c>
      <c r="K548" s="31">
        <f t="shared" si="179"/>
        <v>0.33300000000000002</v>
      </c>
      <c r="L548" s="161">
        <f>SUM(H548:H551)</f>
        <v>292.90403519999995</v>
      </c>
      <c r="M548" s="163">
        <f>SUM(I548:I551)</f>
        <v>168.43245267395054</v>
      </c>
      <c r="N548" s="164">
        <f>SUM(K548:K551)</f>
        <v>1.214</v>
      </c>
      <c r="O548" s="149">
        <f>SUM(L548:L553)/3</f>
        <v>168.80869439999998</v>
      </c>
      <c r="P548" s="156">
        <f t="shared" ref="P548:Q548" si="189">SUM(M548:M553)/3</f>
        <v>97.07227970097756</v>
      </c>
      <c r="Q548" s="157">
        <f t="shared" si="189"/>
        <v>0.57133333333333336</v>
      </c>
      <c r="V548" s="32">
        <v>420</v>
      </c>
      <c r="W548" s="2">
        <v>620</v>
      </c>
      <c r="X548" s="12">
        <f t="shared" si="174"/>
        <v>241.51811385853938</v>
      </c>
      <c r="Y548" s="12">
        <f t="shared" si="175"/>
        <v>356.5267395054629</v>
      </c>
      <c r="Z548" s="2">
        <v>30</v>
      </c>
      <c r="AA548" s="2">
        <v>50</v>
      </c>
    </row>
    <row r="549" spans="2:27" x14ac:dyDescent="0.25">
      <c r="B549" s="62">
        <v>43300</v>
      </c>
      <c r="C549" s="70">
        <v>1</v>
      </c>
      <c r="D549" s="70">
        <v>10.07</v>
      </c>
      <c r="E549" s="94">
        <v>0.52</v>
      </c>
      <c r="F549" s="70">
        <v>19</v>
      </c>
      <c r="G549" s="26">
        <f t="shared" si="176"/>
        <v>6218.16</v>
      </c>
      <c r="H549" s="26">
        <f t="shared" si="177"/>
        <v>85.064428799999988</v>
      </c>
      <c r="I549" s="68">
        <f t="shared" si="178"/>
        <v>48.915715238642889</v>
      </c>
      <c r="J549" s="69">
        <v>14</v>
      </c>
      <c r="K549" s="31">
        <f t="shared" si="179"/>
        <v>0.26600000000000001</v>
      </c>
      <c r="L549" s="165"/>
      <c r="M549" s="165"/>
      <c r="N549" s="165"/>
      <c r="O549" s="147"/>
      <c r="P549" s="151"/>
      <c r="Q549" s="154"/>
      <c r="V549" s="32">
        <v>420</v>
      </c>
      <c r="W549" s="2">
        <v>620</v>
      </c>
      <c r="X549" s="12">
        <f t="shared" si="174"/>
        <v>241.51811385853938</v>
      </c>
      <c r="Y549" s="12">
        <f t="shared" si="175"/>
        <v>356.5267395054629</v>
      </c>
      <c r="Z549" s="2">
        <v>30</v>
      </c>
      <c r="AA549" s="2">
        <v>50</v>
      </c>
    </row>
    <row r="550" spans="2:27" x14ac:dyDescent="0.25">
      <c r="B550" s="62">
        <v>43300</v>
      </c>
      <c r="C550" s="70">
        <v>2</v>
      </c>
      <c r="D550" s="70">
        <v>10.5</v>
      </c>
      <c r="E550" s="94">
        <v>0.38</v>
      </c>
      <c r="F550" s="70">
        <v>27</v>
      </c>
      <c r="G550" s="26">
        <f t="shared" si="176"/>
        <v>4544.04</v>
      </c>
      <c r="H550" s="26">
        <f t="shared" si="177"/>
        <v>88.336137600000001</v>
      </c>
      <c r="I550" s="68">
        <f t="shared" si="178"/>
        <v>50.797088901667621</v>
      </c>
      <c r="J550" s="69">
        <v>13</v>
      </c>
      <c r="K550" s="31">
        <f t="shared" si="179"/>
        <v>0.35099999999999998</v>
      </c>
      <c r="L550" s="165"/>
      <c r="M550" s="165"/>
      <c r="N550" s="165"/>
      <c r="O550" s="147"/>
      <c r="P550" s="151"/>
      <c r="Q550" s="154"/>
      <c r="V550" s="32">
        <v>420</v>
      </c>
      <c r="W550" s="2">
        <v>620</v>
      </c>
      <c r="X550" s="12">
        <f t="shared" si="174"/>
        <v>241.51811385853938</v>
      </c>
      <c r="Y550" s="12">
        <f t="shared" si="175"/>
        <v>356.5267395054629</v>
      </c>
      <c r="Z550" s="2">
        <v>30</v>
      </c>
      <c r="AA550" s="2">
        <v>50</v>
      </c>
    </row>
    <row r="551" spans="2:27" x14ac:dyDescent="0.25">
      <c r="B551" s="62">
        <v>43300</v>
      </c>
      <c r="C551" s="70">
        <v>3</v>
      </c>
      <c r="D551" s="70">
        <v>10.01</v>
      </c>
      <c r="E551" s="94">
        <v>0.27</v>
      </c>
      <c r="F551" s="70">
        <v>24</v>
      </c>
      <c r="G551" s="26">
        <f t="shared" si="176"/>
        <v>3228.6600000000003</v>
      </c>
      <c r="H551" s="26">
        <f t="shared" si="177"/>
        <v>55.791244800000001</v>
      </c>
      <c r="I551" s="68">
        <f t="shared" si="178"/>
        <v>32.082371937895338</v>
      </c>
      <c r="J551" s="69">
        <v>11</v>
      </c>
      <c r="K551" s="31">
        <f t="shared" si="179"/>
        <v>0.26400000000000001</v>
      </c>
      <c r="L551" s="162"/>
      <c r="M551" s="162"/>
      <c r="N551" s="162"/>
      <c r="O551" s="147"/>
      <c r="P551" s="151"/>
      <c r="Q551" s="154"/>
      <c r="V551" s="32">
        <v>420</v>
      </c>
      <c r="W551" s="2">
        <v>620</v>
      </c>
      <c r="X551" s="12">
        <f t="shared" si="174"/>
        <v>241.51811385853938</v>
      </c>
      <c r="Y551" s="12">
        <f t="shared" si="175"/>
        <v>356.5267395054629</v>
      </c>
      <c r="Z551" s="2">
        <v>30</v>
      </c>
      <c r="AA551" s="2">
        <v>50</v>
      </c>
    </row>
    <row r="552" spans="2:27" x14ac:dyDescent="0.25">
      <c r="B552" s="62">
        <v>43301</v>
      </c>
      <c r="C552" s="70">
        <v>1</v>
      </c>
      <c r="D552" s="70">
        <v>9.89</v>
      </c>
      <c r="E552" s="94">
        <v>1.24</v>
      </c>
      <c r="F552" s="70">
        <v>20</v>
      </c>
      <c r="G552" s="26">
        <f t="shared" si="176"/>
        <v>14827.92</v>
      </c>
      <c r="H552" s="26">
        <f t="shared" si="177"/>
        <v>213.52204799999998</v>
      </c>
      <c r="I552" s="68">
        <f t="shared" si="178"/>
        <v>122.78438642898216</v>
      </c>
      <c r="J552" s="69">
        <v>25</v>
      </c>
      <c r="K552" s="31">
        <f t="shared" si="179"/>
        <v>0.5</v>
      </c>
      <c r="L552" s="44">
        <f t="shared" ref="L552:L554" si="190">H552</f>
        <v>213.52204799999998</v>
      </c>
      <c r="M552" s="45">
        <f t="shared" ref="M552:M554" si="191">I552</f>
        <v>122.78438642898216</v>
      </c>
      <c r="N552" s="46">
        <f>K552</f>
        <v>0.5</v>
      </c>
      <c r="O552" s="147"/>
      <c r="P552" s="151"/>
      <c r="Q552" s="154"/>
      <c r="V552" s="32">
        <v>420</v>
      </c>
      <c r="W552" s="2">
        <v>620</v>
      </c>
      <c r="X552" s="12">
        <f t="shared" si="174"/>
        <v>241.51811385853938</v>
      </c>
      <c r="Y552" s="12">
        <f t="shared" si="175"/>
        <v>356.5267395054629</v>
      </c>
      <c r="Z552" s="2">
        <v>30</v>
      </c>
      <c r="AA552" s="2">
        <v>50</v>
      </c>
    </row>
    <row r="553" spans="2:27" x14ac:dyDescent="0.25">
      <c r="B553" s="62">
        <v>43302</v>
      </c>
      <c r="C553" s="70"/>
      <c r="D553" s="70"/>
      <c r="E553" s="94"/>
      <c r="F553" s="70">
        <v>0</v>
      </c>
      <c r="G553" s="26">
        <f t="shared" si="176"/>
        <v>0</v>
      </c>
      <c r="H553" s="26">
        <f t="shared" si="177"/>
        <v>0</v>
      </c>
      <c r="I553" s="68">
        <f t="shared" si="178"/>
        <v>0</v>
      </c>
      <c r="J553" s="69">
        <v>0</v>
      </c>
      <c r="K553" s="31">
        <f t="shared" si="179"/>
        <v>0</v>
      </c>
      <c r="L553" s="44">
        <f t="shared" si="190"/>
        <v>0</v>
      </c>
      <c r="M553" s="45">
        <f t="shared" si="191"/>
        <v>0</v>
      </c>
      <c r="N553" s="46">
        <f>K553</f>
        <v>0</v>
      </c>
      <c r="O553" s="148"/>
      <c r="P553" s="152"/>
      <c r="Q553" s="155"/>
      <c r="V553" s="32">
        <v>420</v>
      </c>
      <c r="W553" s="2">
        <v>620</v>
      </c>
      <c r="X553" s="12">
        <f t="shared" si="174"/>
        <v>241.51811385853938</v>
      </c>
      <c r="Y553" s="12">
        <f t="shared" si="175"/>
        <v>356.5267395054629</v>
      </c>
      <c r="Z553" s="2">
        <v>30</v>
      </c>
      <c r="AA553" s="2">
        <v>50</v>
      </c>
    </row>
    <row r="554" spans="2:27" x14ac:dyDescent="0.25">
      <c r="B554" s="62">
        <v>43303</v>
      </c>
      <c r="C554" s="70">
        <v>2</v>
      </c>
      <c r="D554" s="70">
        <v>10.119999999999999</v>
      </c>
      <c r="E554" s="94">
        <v>0.25</v>
      </c>
      <c r="F554" s="70">
        <v>35</v>
      </c>
      <c r="G554" s="26">
        <f t="shared" si="176"/>
        <v>2989.5</v>
      </c>
      <c r="H554" s="26">
        <f t="shared" si="177"/>
        <v>75.335399999999993</v>
      </c>
      <c r="I554" s="68">
        <f t="shared" si="178"/>
        <v>43.321104082806201</v>
      </c>
      <c r="J554" s="69">
        <v>11</v>
      </c>
      <c r="K554" s="31">
        <f t="shared" si="179"/>
        <v>0.38500000000000001</v>
      </c>
      <c r="L554" s="44">
        <f t="shared" si="190"/>
        <v>75.335399999999993</v>
      </c>
      <c r="M554" s="45">
        <f t="shared" si="191"/>
        <v>43.321104082806201</v>
      </c>
      <c r="N554" s="46">
        <f>K554</f>
        <v>0.38500000000000001</v>
      </c>
      <c r="O554" s="149">
        <f>SUM(L554:L561)/3</f>
        <v>205.19927999999996</v>
      </c>
      <c r="P554" s="156">
        <f t="shared" ref="P554:Q554" si="192">SUM(M554:M561)/3</f>
        <v>117.99843588269118</v>
      </c>
      <c r="Q554" s="157">
        <f t="shared" si="192"/>
        <v>0.83566666666666667</v>
      </c>
      <c r="V554" s="32">
        <v>420</v>
      </c>
      <c r="W554" s="2">
        <v>620</v>
      </c>
      <c r="X554" s="12">
        <f t="shared" si="174"/>
        <v>241.51811385853938</v>
      </c>
      <c r="Y554" s="12">
        <f t="shared" si="175"/>
        <v>356.5267395054629</v>
      </c>
      <c r="Z554" s="2">
        <v>30</v>
      </c>
      <c r="AA554" s="2">
        <v>50</v>
      </c>
    </row>
    <row r="555" spans="2:27" x14ac:dyDescent="0.25">
      <c r="B555" s="62">
        <v>43304</v>
      </c>
      <c r="C555" s="70">
        <v>3</v>
      </c>
      <c r="D555" s="70">
        <v>10.23</v>
      </c>
      <c r="E555" s="94">
        <v>0.3</v>
      </c>
      <c r="F555" s="70">
        <v>30</v>
      </c>
      <c r="G555" s="26">
        <f t="shared" si="176"/>
        <v>3587.4</v>
      </c>
      <c r="H555" s="26">
        <f t="shared" si="177"/>
        <v>77.487839999999991</v>
      </c>
      <c r="I555" s="68">
        <f t="shared" si="178"/>
        <v>44.558849913743522</v>
      </c>
      <c r="J555" s="69">
        <v>12</v>
      </c>
      <c r="K555" s="31">
        <f t="shared" si="179"/>
        <v>0.36</v>
      </c>
      <c r="L555" s="161">
        <f>SUM(H555:H558)</f>
        <v>275.34012479999996</v>
      </c>
      <c r="M555" s="163">
        <f>SUM(I555:I558)</f>
        <v>158.33244669350199</v>
      </c>
      <c r="N555" s="164">
        <f>SUM(K555:K558)</f>
        <v>1.1540000000000001</v>
      </c>
      <c r="O555" s="147"/>
      <c r="P555" s="151"/>
      <c r="Q555" s="154"/>
      <c r="V555" s="32">
        <v>420</v>
      </c>
      <c r="W555" s="2">
        <v>620</v>
      </c>
      <c r="X555" s="12">
        <f t="shared" si="174"/>
        <v>241.51811385853938</v>
      </c>
      <c r="Y555" s="12">
        <f t="shared" si="175"/>
        <v>356.5267395054629</v>
      </c>
      <c r="Z555" s="2">
        <v>30</v>
      </c>
      <c r="AA555" s="2">
        <v>50</v>
      </c>
    </row>
    <row r="556" spans="2:27" x14ac:dyDescent="0.25">
      <c r="B556" s="62">
        <v>43304</v>
      </c>
      <c r="C556" s="70">
        <v>1</v>
      </c>
      <c r="D556" s="70">
        <v>10.14</v>
      </c>
      <c r="E556" s="94">
        <v>0.25</v>
      </c>
      <c r="F556" s="70">
        <v>18</v>
      </c>
      <c r="G556" s="26">
        <f t="shared" si="176"/>
        <v>2989.5</v>
      </c>
      <c r="H556" s="26">
        <f t="shared" si="177"/>
        <v>38.743919999999996</v>
      </c>
      <c r="I556" s="68">
        <f t="shared" si="178"/>
        <v>22.279424956871761</v>
      </c>
      <c r="J556" s="69">
        <v>11</v>
      </c>
      <c r="K556" s="31">
        <f t="shared" si="179"/>
        <v>0.19800000000000001</v>
      </c>
      <c r="L556" s="165"/>
      <c r="M556" s="165"/>
      <c r="N556" s="165"/>
      <c r="O556" s="147"/>
      <c r="P556" s="151"/>
      <c r="Q556" s="154"/>
      <c r="V556" s="32">
        <v>420</v>
      </c>
      <c r="W556" s="2">
        <v>620</v>
      </c>
      <c r="X556" s="12">
        <f t="shared" si="174"/>
        <v>241.51811385853938</v>
      </c>
      <c r="Y556" s="12">
        <f t="shared" si="175"/>
        <v>356.5267395054629</v>
      </c>
      <c r="Z556" s="2">
        <v>30</v>
      </c>
      <c r="AA556" s="2">
        <v>50</v>
      </c>
    </row>
    <row r="557" spans="2:27" x14ac:dyDescent="0.25">
      <c r="B557" s="62">
        <v>43304</v>
      </c>
      <c r="C557" s="70">
        <v>2</v>
      </c>
      <c r="D557" s="70">
        <v>10.49</v>
      </c>
      <c r="E557" s="94">
        <v>0.36</v>
      </c>
      <c r="F557" s="70">
        <v>28</v>
      </c>
      <c r="G557" s="26">
        <f t="shared" si="176"/>
        <v>4304.88</v>
      </c>
      <c r="H557" s="26">
        <f t="shared" si="177"/>
        <v>86.786380800000003</v>
      </c>
      <c r="I557" s="68">
        <f t="shared" si="178"/>
        <v>49.905911903392756</v>
      </c>
      <c r="J557" s="69">
        <v>12</v>
      </c>
      <c r="K557" s="31">
        <f t="shared" si="179"/>
        <v>0.33600000000000002</v>
      </c>
      <c r="L557" s="165"/>
      <c r="M557" s="165"/>
      <c r="N557" s="165"/>
      <c r="O557" s="147"/>
      <c r="P557" s="151"/>
      <c r="Q557" s="154"/>
      <c r="V557" s="32">
        <v>420</v>
      </c>
      <c r="W557" s="2">
        <v>620</v>
      </c>
      <c r="X557" s="12">
        <f t="shared" si="174"/>
        <v>241.51811385853938</v>
      </c>
      <c r="Y557" s="12">
        <f t="shared" si="175"/>
        <v>356.5267395054629</v>
      </c>
      <c r="Z557" s="2">
        <v>30</v>
      </c>
      <c r="AA557" s="2">
        <v>50</v>
      </c>
    </row>
    <row r="558" spans="2:27" x14ac:dyDescent="0.25">
      <c r="B558" s="62">
        <v>43304</v>
      </c>
      <c r="C558" s="70">
        <v>3</v>
      </c>
      <c r="D558" s="70">
        <v>10.41</v>
      </c>
      <c r="E558" s="94">
        <v>0.42</v>
      </c>
      <c r="F558" s="70">
        <v>20</v>
      </c>
      <c r="G558" s="26">
        <f t="shared" si="176"/>
        <v>5022.3599999999997</v>
      </c>
      <c r="H558" s="26">
        <f t="shared" si="177"/>
        <v>72.321984</v>
      </c>
      <c r="I558" s="68">
        <f t="shared" si="178"/>
        <v>41.588259919493957</v>
      </c>
      <c r="J558" s="69">
        <v>13</v>
      </c>
      <c r="K558" s="31">
        <f t="shared" si="179"/>
        <v>0.26</v>
      </c>
      <c r="L558" s="162"/>
      <c r="M558" s="162"/>
      <c r="N558" s="162"/>
      <c r="O558" s="147"/>
      <c r="P558" s="151"/>
      <c r="Q558" s="154"/>
      <c r="V558" s="32">
        <v>420</v>
      </c>
      <c r="W558" s="2">
        <v>620</v>
      </c>
      <c r="X558" s="12">
        <f t="shared" si="174"/>
        <v>241.51811385853938</v>
      </c>
      <c r="Y558" s="12">
        <f t="shared" si="175"/>
        <v>356.5267395054629</v>
      </c>
      <c r="Z558" s="2">
        <v>30</v>
      </c>
      <c r="AA558" s="2">
        <v>50</v>
      </c>
    </row>
    <row r="559" spans="2:27" x14ac:dyDescent="0.25">
      <c r="B559" s="62">
        <v>43305</v>
      </c>
      <c r="C559" s="70">
        <v>1</v>
      </c>
      <c r="D559" s="70">
        <v>10.23</v>
      </c>
      <c r="E559" s="94">
        <v>0.32</v>
      </c>
      <c r="F559" s="70">
        <v>17</v>
      </c>
      <c r="G559" s="26">
        <f t="shared" si="176"/>
        <v>3826.56</v>
      </c>
      <c r="H559" s="26">
        <f t="shared" si="177"/>
        <v>46.837094399999998</v>
      </c>
      <c r="I559" s="68">
        <f t="shared" si="178"/>
        <v>26.933349281196087</v>
      </c>
      <c r="J559" s="69">
        <v>12</v>
      </c>
      <c r="K559" s="31">
        <f t="shared" si="179"/>
        <v>0.20399999999999999</v>
      </c>
      <c r="L559" s="161">
        <f>SUM(H559:H561)</f>
        <v>264.92231519999996</v>
      </c>
      <c r="M559" s="163">
        <f>SUM(I559:I561)</f>
        <v>152.34175687176537</v>
      </c>
      <c r="N559" s="164">
        <f>SUM(K559:K561)</f>
        <v>0.96799999999999997</v>
      </c>
      <c r="O559" s="147"/>
      <c r="P559" s="151"/>
      <c r="Q559" s="154"/>
      <c r="V559" s="32">
        <v>420</v>
      </c>
      <c r="W559" s="2">
        <v>620</v>
      </c>
      <c r="X559" s="12">
        <f t="shared" si="174"/>
        <v>241.51811385853938</v>
      </c>
      <c r="Y559" s="12">
        <f t="shared" si="175"/>
        <v>356.5267395054629</v>
      </c>
      <c r="Z559" s="2">
        <v>30</v>
      </c>
      <c r="AA559" s="2">
        <v>50</v>
      </c>
    </row>
    <row r="560" spans="2:27" x14ac:dyDescent="0.25">
      <c r="B560" s="62">
        <v>43305</v>
      </c>
      <c r="C560" s="70">
        <v>2</v>
      </c>
      <c r="D560" s="70">
        <v>10.1</v>
      </c>
      <c r="E560" s="94">
        <v>0.4</v>
      </c>
      <c r="F560" s="70">
        <v>34</v>
      </c>
      <c r="G560" s="26">
        <f t="shared" si="176"/>
        <v>4783.2</v>
      </c>
      <c r="H560" s="26">
        <f t="shared" si="177"/>
        <v>117.09273599999999</v>
      </c>
      <c r="I560" s="68">
        <f t="shared" si="178"/>
        <v>67.333373202990217</v>
      </c>
      <c r="J560" s="69">
        <v>13</v>
      </c>
      <c r="K560" s="31">
        <f t="shared" si="179"/>
        <v>0.442</v>
      </c>
      <c r="L560" s="165"/>
      <c r="M560" s="165"/>
      <c r="N560" s="165"/>
      <c r="O560" s="147"/>
      <c r="P560" s="151"/>
      <c r="Q560" s="154"/>
      <c r="V560" s="32">
        <v>420</v>
      </c>
      <c r="W560" s="2">
        <v>620</v>
      </c>
      <c r="X560" s="12">
        <f t="shared" si="174"/>
        <v>241.51811385853938</v>
      </c>
      <c r="Y560" s="12">
        <f t="shared" si="175"/>
        <v>356.5267395054629</v>
      </c>
      <c r="Z560" s="2">
        <v>30</v>
      </c>
      <c r="AA560" s="2">
        <v>50</v>
      </c>
    </row>
    <row r="561" spans="2:27" x14ac:dyDescent="0.25">
      <c r="B561" s="62">
        <v>43305</v>
      </c>
      <c r="C561" s="70">
        <v>3</v>
      </c>
      <c r="D561" s="70">
        <v>10.31</v>
      </c>
      <c r="E561" s="94">
        <v>0.51</v>
      </c>
      <c r="F561" s="70">
        <v>23</v>
      </c>
      <c r="G561" s="26">
        <f t="shared" si="176"/>
        <v>6098.58</v>
      </c>
      <c r="H561" s="26">
        <f t="shared" si="177"/>
        <v>100.99248479999999</v>
      </c>
      <c r="I561" s="68">
        <f t="shared" si="178"/>
        <v>58.075034387579059</v>
      </c>
      <c r="J561" s="69">
        <v>14</v>
      </c>
      <c r="K561" s="31">
        <f t="shared" si="179"/>
        <v>0.32200000000000001</v>
      </c>
      <c r="L561" s="165"/>
      <c r="M561" s="165"/>
      <c r="N561" s="165"/>
      <c r="O561" s="148"/>
      <c r="P561" s="152"/>
      <c r="Q561" s="155"/>
      <c r="V561" s="32">
        <v>420</v>
      </c>
      <c r="W561" s="2">
        <v>620</v>
      </c>
      <c r="X561" s="12">
        <f t="shared" si="174"/>
        <v>241.51811385853938</v>
      </c>
      <c r="Y561" s="12">
        <f t="shared" si="175"/>
        <v>356.5267395054629</v>
      </c>
      <c r="Z561" s="2">
        <v>30</v>
      </c>
      <c r="AA561" s="2">
        <v>50</v>
      </c>
    </row>
    <row r="562" spans="2:27" x14ac:dyDescent="0.25">
      <c r="B562" s="62">
        <v>43306</v>
      </c>
      <c r="C562" s="70">
        <v>2</v>
      </c>
      <c r="D562" s="70">
        <v>9.85</v>
      </c>
      <c r="E562" s="94">
        <v>0.28000000000000003</v>
      </c>
      <c r="F562" s="70">
        <v>27</v>
      </c>
      <c r="G562" s="26">
        <f t="shared" si="176"/>
        <v>3348.2400000000002</v>
      </c>
      <c r="H562" s="26">
        <f t="shared" si="177"/>
        <v>65.089785599999999</v>
      </c>
      <c r="I562" s="68">
        <f t="shared" si="178"/>
        <v>37.429433927544565</v>
      </c>
      <c r="J562" s="69">
        <v>12</v>
      </c>
      <c r="K562" s="31">
        <f t="shared" si="179"/>
        <v>0.32400000000000001</v>
      </c>
      <c r="L562" s="161">
        <f>SUM(H562:H565)</f>
        <v>286.79110559999998</v>
      </c>
      <c r="M562" s="163">
        <f>SUM(I562:I565)</f>
        <v>164.91725451408854</v>
      </c>
      <c r="N562" s="164">
        <f>SUM(K562:K565)</f>
        <v>1.3820000000000001</v>
      </c>
      <c r="O562" s="149">
        <f>SUM(L562:L572)/3</f>
        <v>276.25849919999996</v>
      </c>
      <c r="P562" s="156">
        <f t="shared" ref="P562:Q562" si="193">SUM(M562:M572)/3</f>
        <v>158.86055158136858</v>
      </c>
      <c r="Q562" s="157">
        <f t="shared" si="193"/>
        <v>1.1950000000000001</v>
      </c>
      <c r="V562" s="32">
        <v>420</v>
      </c>
      <c r="W562" s="2">
        <v>620</v>
      </c>
      <c r="X562" s="12">
        <f t="shared" si="174"/>
        <v>241.51811385853938</v>
      </c>
      <c r="Y562" s="12">
        <f t="shared" si="175"/>
        <v>356.5267395054629</v>
      </c>
      <c r="Z562" s="2">
        <v>30</v>
      </c>
      <c r="AA562" s="2">
        <v>50</v>
      </c>
    </row>
    <row r="563" spans="2:27" x14ac:dyDescent="0.25">
      <c r="B563" s="62">
        <v>43306</v>
      </c>
      <c r="C563" s="70">
        <v>3</v>
      </c>
      <c r="D563" s="70">
        <v>10.06</v>
      </c>
      <c r="E563" s="94">
        <v>0.28000000000000003</v>
      </c>
      <c r="F563" s="70">
        <v>37</v>
      </c>
      <c r="G563" s="26">
        <f t="shared" si="176"/>
        <v>3348.2400000000002</v>
      </c>
      <c r="H563" s="26">
        <f t="shared" si="177"/>
        <v>89.197113600000009</v>
      </c>
      <c r="I563" s="68">
        <f t="shared" si="178"/>
        <v>51.292187234042558</v>
      </c>
      <c r="J563" s="69">
        <v>12</v>
      </c>
      <c r="K563" s="31">
        <f t="shared" si="179"/>
        <v>0.44400000000000001</v>
      </c>
      <c r="L563" s="165"/>
      <c r="M563" s="165"/>
      <c r="N563" s="165"/>
      <c r="O563" s="147"/>
      <c r="P563" s="151"/>
      <c r="Q563" s="154"/>
      <c r="V563" s="32">
        <v>420</v>
      </c>
      <c r="W563" s="2">
        <v>620</v>
      </c>
      <c r="X563" s="12">
        <f t="shared" si="174"/>
        <v>241.51811385853938</v>
      </c>
      <c r="Y563" s="12">
        <f t="shared" si="175"/>
        <v>356.5267395054629</v>
      </c>
      <c r="Z563" s="2">
        <v>30</v>
      </c>
      <c r="AA563" s="2">
        <v>50</v>
      </c>
    </row>
    <row r="564" spans="2:27" x14ac:dyDescent="0.25">
      <c r="B564" s="62">
        <v>43306</v>
      </c>
      <c r="C564" s="70">
        <v>1</v>
      </c>
      <c r="D564" s="70">
        <v>9.56</v>
      </c>
      <c r="E564" s="94">
        <v>0.21</v>
      </c>
      <c r="F564" s="70">
        <v>23</v>
      </c>
      <c r="G564" s="26">
        <f t="shared" si="176"/>
        <v>2511.1799999999998</v>
      </c>
      <c r="H564" s="26">
        <f t="shared" si="177"/>
        <v>41.585140799999998</v>
      </c>
      <c r="I564" s="68">
        <f t="shared" si="178"/>
        <v>23.913249453709025</v>
      </c>
      <c r="J564" s="69">
        <v>10</v>
      </c>
      <c r="K564" s="31">
        <f t="shared" si="179"/>
        <v>0.23</v>
      </c>
      <c r="L564" s="165"/>
      <c r="M564" s="165"/>
      <c r="N564" s="165"/>
      <c r="O564" s="147"/>
      <c r="P564" s="151"/>
      <c r="Q564" s="154"/>
      <c r="V564" s="32">
        <v>420</v>
      </c>
      <c r="W564" s="2">
        <v>620</v>
      </c>
      <c r="X564" s="12">
        <f t="shared" si="174"/>
        <v>241.51811385853938</v>
      </c>
      <c r="Y564" s="12">
        <f t="shared" si="175"/>
        <v>356.5267395054629</v>
      </c>
      <c r="Z564" s="2">
        <v>30</v>
      </c>
      <c r="AA564" s="2">
        <v>50</v>
      </c>
    </row>
    <row r="565" spans="2:27" x14ac:dyDescent="0.25">
      <c r="B565" s="62">
        <v>43306</v>
      </c>
      <c r="C565" s="70">
        <v>2</v>
      </c>
      <c r="D565" s="70">
        <v>10.199999999999999</v>
      </c>
      <c r="E565" s="94">
        <v>0.33</v>
      </c>
      <c r="F565" s="70">
        <v>32</v>
      </c>
      <c r="G565" s="26">
        <f t="shared" si="176"/>
        <v>3946.1400000000003</v>
      </c>
      <c r="H565" s="26">
        <f t="shared" si="177"/>
        <v>90.919065599999996</v>
      </c>
      <c r="I565" s="68">
        <f t="shared" si="178"/>
        <v>52.282383898792403</v>
      </c>
      <c r="J565" s="69">
        <v>12</v>
      </c>
      <c r="K565" s="31">
        <f t="shared" si="179"/>
        <v>0.38400000000000001</v>
      </c>
      <c r="L565" s="162"/>
      <c r="M565" s="162"/>
      <c r="N565" s="162"/>
      <c r="O565" s="147"/>
      <c r="P565" s="151"/>
      <c r="Q565" s="154"/>
      <c r="V565" s="32">
        <v>420</v>
      </c>
      <c r="W565" s="2">
        <v>620</v>
      </c>
      <c r="X565" s="12">
        <f t="shared" si="174"/>
        <v>241.51811385853938</v>
      </c>
      <c r="Y565" s="12">
        <f t="shared" si="175"/>
        <v>356.5267395054629</v>
      </c>
      <c r="Z565" s="2">
        <v>30</v>
      </c>
      <c r="AA565" s="2">
        <v>50</v>
      </c>
    </row>
    <row r="566" spans="2:27" x14ac:dyDescent="0.25">
      <c r="B566" s="62">
        <v>43307</v>
      </c>
      <c r="C566" s="70">
        <v>3</v>
      </c>
      <c r="D566" s="70">
        <v>10.38</v>
      </c>
      <c r="E566" s="94">
        <v>0.28999999999999998</v>
      </c>
      <c r="F566" s="70">
        <v>30</v>
      </c>
      <c r="G566" s="26">
        <f t="shared" si="176"/>
        <v>3467.8199999999997</v>
      </c>
      <c r="H566" s="26">
        <f t="shared" si="177"/>
        <v>74.904911999999996</v>
      </c>
      <c r="I566" s="68">
        <f t="shared" si="178"/>
        <v>43.07355491661874</v>
      </c>
      <c r="J566" s="69">
        <v>12</v>
      </c>
      <c r="K566" s="31">
        <f t="shared" si="179"/>
        <v>0.36</v>
      </c>
      <c r="L566" s="161">
        <f>SUM(H566:H569)</f>
        <v>300.48062399999992</v>
      </c>
      <c r="M566" s="163">
        <f>SUM(I566:I569)</f>
        <v>172.7893179988499</v>
      </c>
      <c r="N566" s="164">
        <f>SUM(K566:K569)</f>
        <v>1.26</v>
      </c>
      <c r="O566" s="147"/>
      <c r="P566" s="151"/>
      <c r="Q566" s="154"/>
      <c r="V566" s="32">
        <v>420</v>
      </c>
      <c r="W566" s="2">
        <v>620</v>
      </c>
      <c r="X566" s="12">
        <f t="shared" si="174"/>
        <v>241.51811385853938</v>
      </c>
      <c r="Y566" s="12">
        <f t="shared" si="175"/>
        <v>356.5267395054629</v>
      </c>
      <c r="Z566" s="2">
        <v>30</v>
      </c>
      <c r="AA566" s="2">
        <v>50</v>
      </c>
    </row>
    <row r="567" spans="2:27" x14ac:dyDescent="0.25">
      <c r="B567" s="62">
        <v>43307</v>
      </c>
      <c r="C567" s="70">
        <v>1</v>
      </c>
      <c r="D567" s="70">
        <v>10.199999999999999</v>
      </c>
      <c r="E567" s="94">
        <v>0.4</v>
      </c>
      <c r="F567" s="70">
        <v>20</v>
      </c>
      <c r="G567" s="26">
        <f t="shared" si="176"/>
        <v>4783.2</v>
      </c>
      <c r="H567" s="26">
        <f t="shared" si="177"/>
        <v>68.878079999999997</v>
      </c>
      <c r="I567" s="68">
        <f t="shared" si="178"/>
        <v>39.607866589994245</v>
      </c>
      <c r="J567" s="69">
        <v>13</v>
      </c>
      <c r="K567" s="31">
        <f t="shared" si="179"/>
        <v>0.26</v>
      </c>
      <c r="L567" s="165"/>
      <c r="M567" s="165"/>
      <c r="N567" s="165"/>
      <c r="O567" s="147"/>
      <c r="P567" s="151"/>
      <c r="Q567" s="154"/>
      <c r="V567" s="32">
        <v>420</v>
      </c>
      <c r="W567" s="2">
        <v>620</v>
      </c>
      <c r="X567" s="12">
        <f t="shared" ref="X567:X588" si="194">V567/$M$2</f>
        <v>241.51811385853938</v>
      </c>
      <c r="Y567" s="12">
        <f t="shared" ref="Y567:Y588" si="195">W567/$M$2</f>
        <v>356.5267395054629</v>
      </c>
      <c r="Z567" s="2">
        <v>30</v>
      </c>
      <c r="AA567" s="2">
        <v>50</v>
      </c>
    </row>
    <row r="568" spans="2:27" x14ac:dyDescent="0.25">
      <c r="B568" s="62">
        <v>43307</v>
      </c>
      <c r="C568" s="70">
        <v>2</v>
      </c>
      <c r="D568" s="70">
        <v>11.52</v>
      </c>
      <c r="E568" s="94">
        <v>0.28000000000000003</v>
      </c>
      <c r="F568" s="70">
        <v>30</v>
      </c>
      <c r="G568" s="26">
        <f t="shared" si="176"/>
        <v>3348.2400000000002</v>
      </c>
      <c r="H568" s="26">
        <f t="shared" si="177"/>
        <v>72.321984</v>
      </c>
      <c r="I568" s="68">
        <f t="shared" si="178"/>
        <v>41.588259919493957</v>
      </c>
      <c r="J568" s="69">
        <v>12</v>
      </c>
      <c r="K568" s="31">
        <f t="shared" si="179"/>
        <v>0.36</v>
      </c>
      <c r="L568" s="165"/>
      <c r="M568" s="165"/>
      <c r="N568" s="165"/>
      <c r="O568" s="147"/>
      <c r="P568" s="151"/>
      <c r="Q568" s="154"/>
      <c r="V568" s="32">
        <v>420</v>
      </c>
      <c r="W568" s="2">
        <v>620</v>
      </c>
      <c r="X568" s="12">
        <f t="shared" si="194"/>
        <v>241.51811385853938</v>
      </c>
      <c r="Y568" s="12">
        <f t="shared" si="195"/>
        <v>356.5267395054629</v>
      </c>
      <c r="Z568" s="2">
        <v>30</v>
      </c>
      <c r="AA568" s="2">
        <v>50</v>
      </c>
    </row>
    <row r="569" spans="2:27" x14ac:dyDescent="0.25">
      <c r="B569" s="62">
        <v>43307</v>
      </c>
      <c r="C569" s="70">
        <v>3</v>
      </c>
      <c r="D569" s="70">
        <v>10.55</v>
      </c>
      <c r="E569" s="94">
        <v>0.49</v>
      </c>
      <c r="F569" s="70">
        <v>20</v>
      </c>
      <c r="G569" s="26">
        <f t="shared" ref="G569:G588" si="196">E569*$M$1</f>
        <v>5859.42</v>
      </c>
      <c r="H569" s="26">
        <f t="shared" ref="H569:H588" si="197">F569*G569/1000*$O$2</f>
        <v>84.375647999999984</v>
      </c>
      <c r="I569" s="68">
        <f t="shared" ref="I569:I588" si="198">H569/$M$2</f>
        <v>48.519636572742947</v>
      </c>
      <c r="J569" s="69">
        <v>14</v>
      </c>
      <c r="K569" s="31">
        <f t="shared" ref="K569:K588" si="199">J569*F569/1000</f>
        <v>0.28000000000000003</v>
      </c>
      <c r="L569" s="162"/>
      <c r="M569" s="162"/>
      <c r="N569" s="162"/>
      <c r="O569" s="147"/>
      <c r="P569" s="151"/>
      <c r="Q569" s="154"/>
      <c r="V569" s="32">
        <v>420</v>
      </c>
      <c r="W569" s="2">
        <v>620</v>
      </c>
      <c r="X569" s="12">
        <f t="shared" si="194"/>
        <v>241.51811385853938</v>
      </c>
      <c r="Y569" s="12">
        <f t="shared" si="195"/>
        <v>356.5267395054629</v>
      </c>
      <c r="Z569" s="2">
        <v>30</v>
      </c>
      <c r="AA569" s="2">
        <v>50</v>
      </c>
    </row>
    <row r="570" spans="2:27" x14ac:dyDescent="0.25">
      <c r="B570" s="62">
        <v>43308</v>
      </c>
      <c r="C570" s="70">
        <v>2</v>
      </c>
      <c r="D570" s="70">
        <v>10.7</v>
      </c>
      <c r="E570" s="94">
        <v>0.3</v>
      </c>
      <c r="F570" s="70">
        <v>29</v>
      </c>
      <c r="G570" s="26">
        <f t="shared" si="196"/>
        <v>3587.4</v>
      </c>
      <c r="H570" s="26">
        <f t="shared" si="197"/>
        <v>74.90491200000001</v>
      </c>
      <c r="I570" s="68">
        <f t="shared" si="198"/>
        <v>43.073554916618747</v>
      </c>
      <c r="J570" s="69">
        <v>12</v>
      </c>
      <c r="K570" s="31">
        <f t="shared" si="199"/>
        <v>0.34799999999999998</v>
      </c>
      <c r="L570" s="161">
        <f>SUM(H570:H572)</f>
        <v>241.50376800000001</v>
      </c>
      <c r="M570" s="163">
        <f>SUM(I570:I572)</f>
        <v>138.87508223116731</v>
      </c>
      <c r="N570" s="164">
        <f>SUM(K570:K572)</f>
        <v>0.94300000000000006</v>
      </c>
      <c r="O570" s="147"/>
      <c r="P570" s="151"/>
      <c r="Q570" s="154"/>
      <c r="V570" s="32">
        <v>420</v>
      </c>
      <c r="W570" s="2">
        <v>620</v>
      </c>
      <c r="X570" s="12">
        <f t="shared" si="194"/>
        <v>241.51811385853938</v>
      </c>
      <c r="Y570" s="12">
        <f t="shared" si="195"/>
        <v>356.5267395054629</v>
      </c>
      <c r="Z570" s="2">
        <v>30</v>
      </c>
      <c r="AA570" s="2">
        <v>50</v>
      </c>
    </row>
    <row r="571" spans="2:27" x14ac:dyDescent="0.25">
      <c r="B571" s="62">
        <v>43308</v>
      </c>
      <c r="C571" s="70">
        <v>3</v>
      </c>
      <c r="D571" s="70">
        <v>10.65</v>
      </c>
      <c r="E571" s="94">
        <v>0.23</v>
      </c>
      <c r="F571" s="70">
        <v>25</v>
      </c>
      <c r="G571" s="26">
        <f t="shared" si="196"/>
        <v>2750.34</v>
      </c>
      <c r="H571" s="26">
        <f t="shared" si="197"/>
        <v>49.506119999999996</v>
      </c>
      <c r="I571" s="68">
        <f t="shared" si="198"/>
        <v>28.468154111558363</v>
      </c>
      <c r="J571" s="69">
        <v>11</v>
      </c>
      <c r="K571" s="31">
        <f t="shared" si="199"/>
        <v>0.27500000000000002</v>
      </c>
      <c r="L571" s="165"/>
      <c r="M571" s="165"/>
      <c r="N571" s="165"/>
      <c r="O571" s="147"/>
      <c r="P571" s="151"/>
      <c r="Q571" s="154"/>
      <c r="V571" s="32">
        <v>420</v>
      </c>
      <c r="W571" s="2">
        <v>620</v>
      </c>
      <c r="X571" s="12">
        <f t="shared" si="194"/>
        <v>241.51811385853938</v>
      </c>
      <c r="Y571" s="12">
        <f t="shared" si="195"/>
        <v>356.5267395054629</v>
      </c>
      <c r="Z571" s="2">
        <v>30</v>
      </c>
      <c r="AA571" s="2">
        <v>50</v>
      </c>
    </row>
    <row r="572" spans="2:27" x14ac:dyDescent="0.25">
      <c r="B572" s="62">
        <v>43308</v>
      </c>
      <c r="C572" s="70">
        <v>1</v>
      </c>
      <c r="D572" s="70">
        <v>10.73</v>
      </c>
      <c r="E572" s="94">
        <v>0.68</v>
      </c>
      <c r="F572" s="70">
        <v>20</v>
      </c>
      <c r="G572" s="26">
        <f t="shared" si="196"/>
        <v>8131.4400000000005</v>
      </c>
      <c r="H572" s="26">
        <f t="shared" si="197"/>
        <v>117.092736</v>
      </c>
      <c r="I572" s="68">
        <f t="shared" si="198"/>
        <v>67.333373202990217</v>
      </c>
      <c r="J572" s="69">
        <v>16</v>
      </c>
      <c r="K572" s="31">
        <f t="shared" si="199"/>
        <v>0.32</v>
      </c>
      <c r="L572" s="165"/>
      <c r="M572" s="165"/>
      <c r="N572" s="165"/>
      <c r="O572" s="148"/>
      <c r="P572" s="152"/>
      <c r="Q572" s="155"/>
      <c r="V572" s="32">
        <v>420</v>
      </c>
      <c r="W572" s="2">
        <v>620</v>
      </c>
      <c r="X572" s="12">
        <f t="shared" si="194"/>
        <v>241.51811385853938</v>
      </c>
      <c r="Y572" s="12">
        <f t="shared" si="195"/>
        <v>356.5267395054629</v>
      </c>
      <c r="Z572" s="2">
        <v>30</v>
      </c>
      <c r="AA572" s="2">
        <v>50</v>
      </c>
    </row>
    <row r="573" spans="2:27" x14ac:dyDescent="0.25">
      <c r="B573" s="62">
        <v>43309</v>
      </c>
      <c r="C573" s="70">
        <v>2</v>
      </c>
      <c r="D573" s="70">
        <v>10.92</v>
      </c>
      <c r="E573" s="94">
        <v>0.45</v>
      </c>
      <c r="F573" s="70">
        <v>20</v>
      </c>
      <c r="G573" s="26">
        <f t="shared" si="196"/>
        <v>5381.1</v>
      </c>
      <c r="H573" s="26">
        <f t="shared" si="197"/>
        <v>77.487839999999991</v>
      </c>
      <c r="I573" s="68">
        <f t="shared" si="198"/>
        <v>44.558849913743522</v>
      </c>
      <c r="J573" s="69">
        <v>14</v>
      </c>
      <c r="K573" s="31">
        <f t="shared" si="199"/>
        <v>0.28000000000000003</v>
      </c>
      <c r="L573" s="161">
        <f>SUM(H573:H577)</f>
        <v>276.11500319999999</v>
      </c>
      <c r="M573" s="163">
        <f>SUM(I573:I577)</f>
        <v>158.77803519263944</v>
      </c>
      <c r="N573" s="164">
        <f>SUM(K573:K577)</f>
        <v>1.101</v>
      </c>
      <c r="O573" s="149">
        <f>SUM(L573:L584)/3</f>
        <v>244.97637119999999</v>
      </c>
      <c r="P573" s="156">
        <f t="shared" ref="P573:Q573" si="200">SUM(M573:M584)/3</f>
        <v>140.87197883841287</v>
      </c>
      <c r="Q573" s="157">
        <f t="shared" si="200"/>
        <v>0.97966666666666669</v>
      </c>
      <c r="V573" s="32">
        <v>420</v>
      </c>
      <c r="W573" s="2">
        <v>620</v>
      </c>
      <c r="X573" s="12">
        <f t="shared" si="194"/>
        <v>241.51811385853938</v>
      </c>
      <c r="Y573" s="12">
        <f t="shared" si="195"/>
        <v>356.5267395054629</v>
      </c>
      <c r="Z573" s="2">
        <v>30</v>
      </c>
      <c r="AA573" s="2">
        <v>50</v>
      </c>
    </row>
    <row r="574" spans="2:27" x14ac:dyDescent="0.25">
      <c r="B574" s="62">
        <v>43309</v>
      </c>
      <c r="C574" s="70">
        <v>1</v>
      </c>
      <c r="D574" s="70">
        <v>10.42</v>
      </c>
      <c r="E574" s="94">
        <v>0.34</v>
      </c>
      <c r="F574" s="70">
        <v>15</v>
      </c>
      <c r="G574" s="26">
        <f t="shared" si="196"/>
        <v>4065.7200000000003</v>
      </c>
      <c r="H574" s="26">
        <f t="shared" si="197"/>
        <v>43.909776000000001</v>
      </c>
      <c r="I574" s="68">
        <f t="shared" si="198"/>
        <v>25.250014951121333</v>
      </c>
      <c r="J574" s="69">
        <v>12</v>
      </c>
      <c r="K574" s="31">
        <f t="shared" si="199"/>
        <v>0.18</v>
      </c>
      <c r="L574" s="165"/>
      <c r="M574" s="165"/>
      <c r="N574" s="165"/>
      <c r="O574" s="147"/>
      <c r="P574" s="151"/>
      <c r="Q574" s="154"/>
      <c r="V574" s="32">
        <v>420</v>
      </c>
      <c r="W574" s="2">
        <v>620</v>
      </c>
      <c r="X574" s="12">
        <f t="shared" si="194"/>
        <v>241.51811385853938</v>
      </c>
      <c r="Y574" s="12">
        <f t="shared" si="195"/>
        <v>356.5267395054629</v>
      </c>
      <c r="Z574" s="2">
        <v>30</v>
      </c>
      <c r="AA574" s="2">
        <v>50</v>
      </c>
    </row>
    <row r="575" spans="2:27" x14ac:dyDescent="0.25">
      <c r="B575" s="62">
        <v>43309</v>
      </c>
      <c r="C575" s="70">
        <v>2</v>
      </c>
      <c r="D575" s="70">
        <v>10.71</v>
      </c>
      <c r="E575" s="94">
        <v>0.33</v>
      </c>
      <c r="F575" s="70">
        <v>15</v>
      </c>
      <c r="G575" s="26">
        <f t="shared" si="196"/>
        <v>3946.1400000000003</v>
      </c>
      <c r="H575" s="26">
        <f t="shared" si="197"/>
        <v>42.618312000000003</v>
      </c>
      <c r="I575" s="68">
        <f t="shared" si="198"/>
        <v>24.507367452558942</v>
      </c>
      <c r="J575" s="69">
        <v>12</v>
      </c>
      <c r="K575" s="31">
        <f t="shared" si="199"/>
        <v>0.18</v>
      </c>
      <c r="L575" s="165"/>
      <c r="M575" s="165"/>
      <c r="N575" s="165"/>
      <c r="O575" s="147"/>
      <c r="P575" s="151"/>
      <c r="Q575" s="154"/>
      <c r="V575" s="32">
        <v>420</v>
      </c>
      <c r="W575" s="2">
        <v>620</v>
      </c>
      <c r="X575" s="12">
        <f t="shared" si="194"/>
        <v>241.51811385853938</v>
      </c>
      <c r="Y575" s="12">
        <f t="shared" si="195"/>
        <v>356.5267395054629</v>
      </c>
      <c r="Z575" s="2">
        <v>30</v>
      </c>
      <c r="AA575" s="2">
        <v>50</v>
      </c>
    </row>
    <row r="576" spans="2:27" x14ac:dyDescent="0.25">
      <c r="B576" s="62">
        <v>43309</v>
      </c>
      <c r="C576" s="70">
        <v>1</v>
      </c>
      <c r="D576" s="70">
        <v>10.199999999999999</v>
      </c>
      <c r="E576" s="94">
        <v>0.24</v>
      </c>
      <c r="F576" s="70">
        <v>19</v>
      </c>
      <c r="G576" s="26">
        <f t="shared" si="196"/>
        <v>2869.92</v>
      </c>
      <c r="H576" s="26">
        <f t="shared" si="197"/>
        <v>39.260505600000002</v>
      </c>
      <c r="I576" s="68">
        <f t="shared" si="198"/>
        <v>22.576483956296723</v>
      </c>
      <c r="J576" s="69">
        <v>11</v>
      </c>
      <c r="K576" s="31">
        <f t="shared" si="199"/>
        <v>0.20899999999999999</v>
      </c>
      <c r="L576" s="165"/>
      <c r="M576" s="165"/>
      <c r="N576" s="165"/>
      <c r="O576" s="147"/>
      <c r="P576" s="151"/>
      <c r="Q576" s="154"/>
      <c r="V576" s="32">
        <v>420</v>
      </c>
      <c r="W576" s="2">
        <v>620</v>
      </c>
      <c r="X576" s="12">
        <f t="shared" si="194"/>
        <v>241.51811385853938</v>
      </c>
      <c r="Y576" s="12">
        <f t="shared" si="195"/>
        <v>356.5267395054629</v>
      </c>
      <c r="Z576" s="2">
        <v>30</v>
      </c>
      <c r="AA576" s="2">
        <v>50</v>
      </c>
    </row>
    <row r="577" spans="2:27" x14ac:dyDescent="0.25">
      <c r="B577" s="62">
        <v>43309</v>
      </c>
      <c r="C577" s="70">
        <v>2</v>
      </c>
      <c r="D577" s="70">
        <v>10.72</v>
      </c>
      <c r="E577" s="94">
        <v>0.47</v>
      </c>
      <c r="F577" s="70">
        <v>18</v>
      </c>
      <c r="G577" s="26">
        <f t="shared" si="196"/>
        <v>5620.2599999999993</v>
      </c>
      <c r="H577" s="26">
        <f t="shared" si="197"/>
        <v>72.838569599999985</v>
      </c>
      <c r="I577" s="68">
        <f t="shared" si="198"/>
        <v>41.885318918918905</v>
      </c>
      <c r="J577" s="69">
        <v>14</v>
      </c>
      <c r="K577" s="31">
        <f t="shared" si="199"/>
        <v>0.252</v>
      </c>
      <c r="L577" s="167"/>
      <c r="M577" s="167"/>
      <c r="N577" s="167"/>
      <c r="O577" s="147"/>
      <c r="P577" s="151"/>
      <c r="Q577" s="154"/>
      <c r="V577" s="32">
        <v>420</v>
      </c>
      <c r="W577" s="2">
        <v>620</v>
      </c>
      <c r="X577" s="12">
        <f t="shared" si="194"/>
        <v>241.51811385853938</v>
      </c>
      <c r="Y577" s="12">
        <f t="shared" si="195"/>
        <v>356.5267395054629</v>
      </c>
      <c r="Z577" s="2">
        <v>30</v>
      </c>
      <c r="AA577" s="2">
        <v>50</v>
      </c>
    </row>
    <row r="578" spans="2:27" x14ac:dyDescent="0.25">
      <c r="B578" s="62">
        <v>43310</v>
      </c>
      <c r="C578" s="70">
        <v>1</v>
      </c>
      <c r="D578" s="70">
        <v>10.01</v>
      </c>
      <c r="E578" s="94">
        <v>0.77</v>
      </c>
      <c r="F578" s="70">
        <v>20</v>
      </c>
      <c r="G578" s="26">
        <f t="shared" si="196"/>
        <v>9207.66</v>
      </c>
      <c r="H578" s="26">
        <f t="shared" si="197"/>
        <v>132.590304</v>
      </c>
      <c r="I578" s="68">
        <f t="shared" si="198"/>
        <v>76.245143185738925</v>
      </c>
      <c r="J578" s="69">
        <v>16</v>
      </c>
      <c r="K578" s="31">
        <f t="shared" si="199"/>
        <v>0.32</v>
      </c>
      <c r="L578" s="161">
        <f>SUM(H578:H580)</f>
        <v>194.49447840000002</v>
      </c>
      <c r="M578" s="163">
        <f>SUM(I578:I580)</f>
        <v>111.84271328349627</v>
      </c>
      <c r="N578" s="164">
        <f>SUM(K578:K580)</f>
        <v>0.64400000000000002</v>
      </c>
      <c r="O578" s="147"/>
      <c r="P578" s="151"/>
      <c r="Q578" s="154"/>
      <c r="V578" s="32">
        <v>420</v>
      </c>
      <c r="W578" s="2">
        <v>620</v>
      </c>
      <c r="X578" s="12">
        <f t="shared" si="194"/>
        <v>241.51811385853938</v>
      </c>
      <c r="Y578" s="12">
        <f t="shared" si="195"/>
        <v>356.5267395054629</v>
      </c>
      <c r="Z578" s="2">
        <v>30</v>
      </c>
      <c r="AA578" s="2">
        <v>50</v>
      </c>
    </row>
    <row r="579" spans="2:27" x14ac:dyDescent="0.25">
      <c r="B579" s="62">
        <v>43310</v>
      </c>
      <c r="C579" s="70">
        <v>2</v>
      </c>
      <c r="D579" s="70">
        <v>10.6</v>
      </c>
      <c r="E579" s="94">
        <v>0.27</v>
      </c>
      <c r="F579" s="70">
        <v>17</v>
      </c>
      <c r="G579" s="26">
        <f t="shared" si="196"/>
        <v>3228.6600000000003</v>
      </c>
      <c r="H579" s="26">
        <f t="shared" si="197"/>
        <v>39.518798400000001</v>
      </c>
      <c r="I579" s="68">
        <f t="shared" si="198"/>
        <v>22.725013456009201</v>
      </c>
      <c r="J579" s="69">
        <v>12</v>
      </c>
      <c r="K579" s="31">
        <f t="shared" si="199"/>
        <v>0.20399999999999999</v>
      </c>
      <c r="L579" s="165"/>
      <c r="M579" s="165"/>
      <c r="N579" s="165"/>
      <c r="O579" s="147"/>
      <c r="P579" s="151"/>
      <c r="Q579" s="154"/>
      <c r="V579" s="32">
        <v>420</v>
      </c>
      <c r="W579" s="2">
        <v>620</v>
      </c>
      <c r="X579" s="12">
        <f t="shared" si="194"/>
        <v>241.51811385853938</v>
      </c>
      <c r="Y579" s="12">
        <f t="shared" si="195"/>
        <v>356.5267395054629</v>
      </c>
      <c r="Z579" s="2">
        <v>30</v>
      </c>
      <c r="AA579" s="2">
        <v>50</v>
      </c>
    </row>
    <row r="580" spans="2:27" x14ac:dyDescent="0.25">
      <c r="B580" s="62">
        <v>43310</v>
      </c>
      <c r="C580" s="70">
        <v>1</v>
      </c>
      <c r="D580" s="70">
        <v>10.4</v>
      </c>
      <c r="E580" s="94">
        <v>0.26</v>
      </c>
      <c r="F580" s="70">
        <v>10</v>
      </c>
      <c r="G580" s="26">
        <f t="shared" si="196"/>
        <v>3109.08</v>
      </c>
      <c r="H580" s="26">
        <f t="shared" si="197"/>
        <v>22.385375999999997</v>
      </c>
      <c r="I580" s="68">
        <f t="shared" si="198"/>
        <v>12.87255664174813</v>
      </c>
      <c r="J580" s="69">
        <v>12</v>
      </c>
      <c r="K580" s="31">
        <f t="shared" si="199"/>
        <v>0.12</v>
      </c>
      <c r="L580" s="165"/>
      <c r="M580" s="165"/>
      <c r="N580" s="165"/>
      <c r="O580" s="147"/>
      <c r="P580" s="151"/>
      <c r="Q580" s="154"/>
      <c r="V580" s="32">
        <v>420</v>
      </c>
      <c r="W580" s="2">
        <v>620</v>
      </c>
      <c r="X580" s="12">
        <f t="shared" si="194"/>
        <v>241.51811385853938</v>
      </c>
      <c r="Y580" s="12">
        <f t="shared" si="195"/>
        <v>356.5267395054629</v>
      </c>
      <c r="Z580" s="2">
        <v>30</v>
      </c>
      <c r="AA580" s="2">
        <v>50</v>
      </c>
    </row>
    <row r="581" spans="2:27" x14ac:dyDescent="0.25">
      <c r="B581" s="62">
        <v>43311</v>
      </c>
      <c r="C581" s="70">
        <v>2</v>
      </c>
      <c r="D581" s="70">
        <v>10.52</v>
      </c>
      <c r="E581" s="94">
        <v>0.22</v>
      </c>
      <c r="F581" s="70">
        <v>26</v>
      </c>
      <c r="G581" s="26">
        <f t="shared" si="196"/>
        <v>2630.76</v>
      </c>
      <c r="H581" s="26">
        <f t="shared" si="197"/>
        <v>49.24782720000001</v>
      </c>
      <c r="I581" s="68">
        <f t="shared" si="198"/>
        <v>28.319624611845892</v>
      </c>
      <c r="J581" s="69">
        <v>9</v>
      </c>
      <c r="K581" s="31">
        <f t="shared" si="199"/>
        <v>0.23400000000000001</v>
      </c>
      <c r="L581" s="161">
        <f>SUM(H581:H584)</f>
        <v>264.31963200000001</v>
      </c>
      <c r="M581" s="163">
        <f>SUM(I581:I584)</f>
        <v>151.99518803910291</v>
      </c>
      <c r="N581" s="164">
        <f>SUM(K581:K584)</f>
        <v>1.194</v>
      </c>
      <c r="O581" s="147"/>
      <c r="P581" s="151"/>
      <c r="Q581" s="154"/>
      <c r="V581" s="32">
        <v>420</v>
      </c>
      <c r="W581" s="2">
        <v>620</v>
      </c>
      <c r="X581" s="12">
        <f t="shared" si="194"/>
        <v>241.51811385853938</v>
      </c>
      <c r="Y581" s="12">
        <f t="shared" si="195"/>
        <v>356.5267395054629</v>
      </c>
      <c r="Z581" s="2">
        <v>30</v>
      </c>
      <c r="AA581" s="2">
        <v>50</v>
      </c>
    </row>
    <row r="582" spans="2:27" x14ac:dyDescent="0.25">
      <c r="B582" s="62">
        <v>43311</v>
      </c>
      <c r="C582" s="70">
        <v>3</v>
      </c>
      <c r="D582" s="70">
        <v>10.95</v>
      </c>
      <c r="E582" s="94">
        <v>0.33</v>
      </c>
      <c r="F582" s="70">
        <v>30</v>
      </c>
      <c r="G582" s="26">
        <f t="shared" si="196"/>
        <v>3946.1400000000003</v>
      </c>
      <c r="H582" s="26">
        <f t="shared" si="197"/>
        <v>85.236624000000006</v>
      </c>
      <c r="I582" s="68">
        <f t="shared" si="198"/>
        <v>49.014734905117884</v>
      </c>
      <c r="J582" s="69">
        <v>12</v>
      </c>
      <c r="K582" s="31">
        <f t="shared" si="199"/>
        <v>0.36</v>
      </c>
      <c r="L582" s="165"/>
      <c r="M582" s="165"/>
      <c r="N582" s="165"/>
      <c r="O582" s="147"/>
      <c r="P582" s="151"/>
      <c r="Q582" s="154"/>
      <c r="V582" s="32">
        <v>420</v>
      </c>
      <c r="W582" s="2">
        <v>620</v>
      </c>
      <c r="X582" s="12">
        <f t="shared" si="194"/>
        <v>241.51811385853938</v>
      </c>
      <c r="Y582" s="12">
        <f t="shared" si="195"/>
        <v>356.5267395054629</v>
      </c>
      <c r="Z582" s="2">
        <v>30</v>
      </c>
      <c r="AA582" s="2">
        <v>50</v>
      </c>
    </row>
    <row r="583" spans="2:27" x14ac:dyDescent="0.25">
      <c r="B583" s="62">
        <v>43311</v>
      </c>
      <c r="C583" s="70">
        <v>1</v>
      </c>
      <c r="D583" s="70">
        <v>11.1</v>
      </c>
      <c r="E583" s="94">
        <v>0.38</v>
      </c>
      <c r="F583" s="70">
        <v>20</v>
      </c>
      <c r="G583" s="26">
        <f t="shared" si="196"/>
        <v>4544.04</v>
      </c>
      <c r="H583" s="26">
        <f t="shared" si="197"/>
        <v>65.434176000000008</v>
      </c>
      <c r="I583" s="68">
        <f t="shared" si="198"/>
        <v>37.62747326049454</v>
      </c>
      <c r="J583" s="69">
        <v>13</v>
      </c>
      <c r="K583" s="31">
        <f t="shared" si="199"/>
        <v>0.26</v>
      </c>
      <c r="L583" s="165"/>
      <c r="M583" s="165"/>
      <c r="N583" s="165"/>
      <c r="O583" s="147"/>
      <c r="P583" s="151"/>
      <c r="Q583" s="154"/>
      <c r="V583" s="32">
        <v>420</v>
      </c>
      <c r="W583" s="2">
        <v>620</v>
      </c>
      <c r="X583" s="12">
        <f t="shared" si="194"/>
        <v>241.51811385853938</v>
      </c>
      <c r="Y583" s="12">
        <f t="shared" si="195"/>
        <v>356.5267395054629</v>
      </c>
      <c r="Z583" s="2">
        <v>30</v>
      </c>
      <c r="AA583" s="2">
        <v>50</v>
      </c>
    </row>
    <row r="584" spans="2:27" ht="15.75" thickBot="1" x14ac:dyDescent="0.3">
      <c r="B584" s="62">
        <v>43311</v>
      </c>
      <c r="C584" s="70">
        <v>2</v>
      </c>
      <c r="D584" s="70">
        <v>11.84</v>
      </c>
      <c r="E584" s="94">
        <v>0.22</v>
      </c>
      <c r="F584" s="70">
        <v>34</v>
      </c>
      <c r="G584" s="26">
        <f t="shared" si="196"/>
        <v>2630.76</v>
      </c>
      <c r="H584" s="26">
        <f t="shared" si="197"/>
        <v>64.401004799999995</v>
      </c>
      <c r="I584" s="68">
        <f t="shared" si="198"/>
        <v>37.033355261644616</v>
      </c>
      <c r="J584" s="69">
        <v>10</v>
      </c>
      <c r="K584" s="31">
        <f t="shared" si="199"/>
        <v>0.34</v>
      </c>
      <c r="L584" s="162"/>
      <c r="M584" s="162"/>
      <c r="N584" s="162"/>
      <c r="O584" s="147"/>
      <c r="P584" s="151"/>
      <c r="Q584" s="154"/>
      <c r="V584" s="32">
        <v>420</v>
      </c>
      <c r="W584" s="2">
        <v>620</v>
      </c>
      <c r="X584" s="12">
        <f t="shared" si="194"/>
        <v>241.51811385853938</v>
      </c>
      <c r="Y584" s="12">
        <f t="shared" si="195"/>
        <v>356.5267395054629</v>
      </c>
      <c r="Z584" s="2">
        <v>30</v>
      </c>
      <c r="AA584" s="2">
        <v>50</v>
      </c>
    </row>
    <row r="585" spans="2:27" x14ac:dyDescent="0.25">
      <c r="B585" s="62">
        <v>43312</v>
      </c>
      <c r="C585" s="70">
        <v>3</v>
      </c>
      <c r="D585" s="70">
        <v>10.5</v>
      </c>
      <c r="E585" s="94">
        <v>0.16</v>
      </c>
      <c r="F585" s="70">
        <v>18</v>
      </c>
      <c r="G585" s="26">
        <f t="shared" si="196"/>
        <v>1913.28</v>
      </c>
      <c r="H585" s="26">
        <f t="shared" si="197"/>
        <v>24.796108799999999</v>
      </c>
      <c r="I585" s="68">
        <f t="shared" si="198"/>
        <v>14.258831972397928</v>
      </c>
      <c r="J585" s="69">
        <v>7</v>
      </c>
      <c r="K585" s="31">
        <f t="shared" si="199"/>
        <v>0.126</v>
      </c>
      <c r="L585" s="161">
        <f>SUM(H585:H588)</f>
        <v>242.27864639999999</v>
      </c>
      <c r="M585" s="163">
        <f>SUM(I585:I588)</f>
        <v>139.32067073030476</v>
      </c>
      <c r="N585" s="194">
        <f>SUM(K585:K588)</f>
        <v>0.90600000000000003</v>
      </c>
      <c r="O585" s="186">
        <f>SUM(L585:L596)/3</f>
        <v>269.65768320000001</v>
      </c>
      <c r="P585" s="150">
        <f>SUM(M585:M596)/3</f>
        <v>155.06479769982747</v>
      </c>
      <c r="Q585" s="153">
        <f>SUM(N585:N596)/3</f>
        <v>0.92133333333333323</v>
      </c>
      <c r="V585" s="32">
        <v>420</v>
      </c>
      <c r="W585" s="2">
        <v>620</v>
      </c>
      <c r="X585" s="12">
        <f t="shared" si="194"/>
        <v>241.51811385853938</v>
      </c>
      <c r="Y585" s="12">
        <f t="shared" si="195"/>
        <v>356.5267395054629</v>
      </c>
      <c r="Z585" s="2">
        <v>30</v>
      </c>
      <c r="AA585" s="2">
        <v>50</v>
      </c>
    </row>
    <row r="586" spans="2:27" x14ac:dyDescent="0.25">
      <c r="B586" s="62">
        <v>43312</v>
      </c>
      <c r="C586" s="70">
        <v>1</v>
      </c>
      <c r="D586" s="70">
        <v>10.83</v>
      </c>
      <c r="E586" s="94">
        <v>0.59</v>
      </c>
      <c r="F586" s="70">
        <v>14</v>
      </c>
      <c r="G586" s="26">
        <f t="shared" si="196"/>
        <v>7055.2199999999993</v>
      </c>
      <c r="H586" s="26">
        <f t="shared" si="197"/>
        <v>71.116617599999998</v>
      </c>
      <c r="I586" s="68">
        <f t="shared" si="198"/>
        <v>40.89512225416906</v>
      </c>
      <c r="J586" s="69">
        <v>15</v>
      </c>
      <c r="K586" s="31">
        <f t="shared" si="199"/>
        <v>0.21</v>
      </c>
      <c r="L586" s="165"/>
      <c r="M586" s="165"/>
      <c r="N586" s="190"/>
      <c r="O586" s="187"/>
      <c r="P586" s="151"/>
      <c r="Q586" s="154"/>
      <c r="V586" s="32">
        <v>420</v>
      </c>
      <c r="W586" s="2">
        <v>620</v>
      </c>
      <c r="X586" s="12">
        <f t="shared" si="194"/>
        <v>241.51811385853938</v>
      </c>
      <c r="Y586" s="12">
        <f t="shared" si="195"/>
        <v>356.5267395054629</v>
      </c>
      <c r="Z586" s="2">
        <v>30</v>
      </c>
      <c r="AA586" s="2">
        <v>50</v>
      </c>
    </row>
    <row r="587" spans="2:27" x14ac:dyDescent="0.25">
      <c r="B587" s="62">
        <v>43312</v>
      </c>
      <c r="C587" s="70">
        <v>2</v>
      </c>
      <c r="D587" s="70">
        <v>10.5</v>
      </c>
      <c r="E587" s="94">
        <v>0.22</v>
      </c>
      <c r="F587" s="70">
        <v>20</v>
      </c>
      <c r="G587" s="26">
        <f t="shared" si="196"/>
        <v>2630.76</v>
      </c>
      <c r="H587" s="26">
        <f t="shared" si="197"/>
        <v>37.882944000000002</v>
      </c>
      <c r="I587" s="68">
        <f t="shared" si="198"/>
        <v>21.784326624496838</v>
      </c>
      <c r="J587" s="69">
        <v>9</v>
      </c>
      <c r="K587" s="31">
        <f t="shared" si="199"/>
        <v>0.18</v>
      </c>
      <c r="L587" s="165"/>
      <c r="M587" s="165"/>
      <c r="N587" s="190"/>
      <c r="O587" s="187"/>
      <c r="P587" s="151"/>
      <c r="Q587" s="154"/>
      <c r="V587" s="32">
        <v>420</v>
      </c>
      <c r="W587" s="2">
        <v>620</v>
      </c>
      <c r="X587" s="12">
        <f t="shared" si="194"/>
        <v>241.51811385853938</v>
      </c>
      <c r="Y587" s="12">
        <f t="shared" si="195"/>
        <v>356.5267395054629</v>
      </c>
      <c r="Z587" s="2">
        <v>30</v>
      </c>
      <c r="AA587" s="2">
        <v>50</v>
      </c>
    </row>
    <row r="588" spans="2:27" ht="15.75" thickBot="1" x14ac:dyDescent="0.3">
      <c r="B588" s="63">
        <v>43312</v>
      </c>
      <c r="C588" s="5">
        <v>3</v>
      </c>
      <c r="D588" s="5">
        <v>10.93</v>
      </c>
      <c r="E588" s="95">
        <v>0.42</v>
      </c>
      <c r="F588" s="5">
        <v>30</v>
      </c>
      <c r="G588" s="64">
        <f t="shared" si="196"/>
        <v>5022.3599999999997</v>
      </c>
      <c r="H588" s="64">
        <f t="shared" si="197"/>
        <v>108.48297599999998</v>
      </c>
      <c r="I588" s="65">
        <f t="shared" si="198"/>
        <v>62.382389879240925</v>
      </c>
      <c r="J588" s="66">
        <v>13</v>
      </c>
      <c r="K588" s="67">
        <f t="shared" si="199"/>
        <v>0.39</v>
      </c>
      <c r="L588" s="176"/>
      <c r="M588" s="176"/>
      <c r="N588" s="195"/>
      <c r="O588" s="187"/>
      <c r="P588" s="151"/>
      <c r="Q588" s="154"/>
      <c r="V588" s="32">
        <v>420</v>
      </c>
      <c r="W588" s="2">
        <v>620</v>
      </c>
      <c r="X588" s="12">
        <f t="shared" si="194"/>
        <v>241.51811385853938</v>
      </c>
      <c r="Y588" s="12">
        <f t="shared" si="195"/>
        <v>356.5267395054629</v>
      </c>
      <c r="Z588" s="2">
        <v>30</v>
      </c>
      <c r="AA588" s="2">
        <v>50</v>
      </c>
    </row>
    <row r="589" spans="2:27" x14ac:dyDescent="0.25">
      <c r="B589" s="109">
        <v>43313</v>
      </c>
      <c r="C589" s="110">
        <v>1</v>
      </c>
      <c r="D589" s="110">
        <v>10.69</v>
      </c>
      <c r="E589" s="111">
        <v>0.32</v>
      </c>
      <c r="F589" s="110">
        <v>20</v>
      </c>
      <c r="G589" s="60">
        <f t="shared" ref="G589" si="201">E589*$M$1</f>
        <v>3826.56</v>
      </c>
      <c r="H589" s="60">
        <f t="shared" ref="H589" si="202">F589*G589/1000*$O$2</f>
        <v>55.102463999999998</v>
      </c>
      <c r="I589" s="77">
        <f t="shared" ref="I589" si="203">H589/$M$2</f>
        <v>31.686293271995396</v>
      </c>
      <c r="J589" s="78">
        <v>12</v>
      </c>
      <c r="K589" s="61">
        <f t="shared" ref="K589" si="204">J589*F589/1000</f>
        <v>0.24</v>
      </c>
      <c r="L589" s="161">
        <f>SUM(H589:H591)</f>
        <v>290.83769280000001</v>
      </c>
      <c r="M589" s="163">
        <f>SUM(I589:I591)</f>
        <v>167.24421667625069</v>
      </c>
      <c r="N589" s="164">
        <f>SUM(K589:K591)</f>
        <v>1.0549999999999999</v>
      </c>
      <c r="O589" s="188"/>
      <c r="P589" s="165"/>
      <c r="Q589" s="190"/>
      <c r="V589" s="32">
        <v>420</v>
      </c>
      <c r="W589" s="2">
        <v>620</v>
      </c>
      <c r="X589" s="12">
        <f t="shared" ref="X589:X652" si="205">V589/$M$2</f>
        <v>241.51811385853938</v>
      </c>
      <c r="Y589" s="12">
        <f t="shared" ref="Y589:Y652" si="206">W589/$M$2</f>
        <v>356.5267395054629</v>
      </c>
      <c r="Z589" s="2">
        <v>30</v>
      </c>
      <c r="AA589" s="2">
        <v>50</v>
      </c>
    </row>
    <row r="590" spans="2:27" x14ac:dyDescent="0.25">
      <c r="B590" s="62">
        <v>43313</v>
      </c>
      <c r="C590" s="70">
        <v>2</v>
      </c>
      <c r="D590" s="70">
        <v>10.83</v>
      </c>
      <c r="E590" s="94">
        <v>0.37</v>
      </c>
      <c r="F590" s="70">
        <v>34</v>
      </c>
      <c r="G590" s="26">
        <f t="shared" ref="G590" si="207">E590*$M$1</f>
        <v>4424.46</v>
      </c>
      <c r="H590" s="26">
        <f t="shared" ref="H590" si="208">F590*G590/1000*$O$2</f>
        <v>108.3107808</v>
      </c>
      <c r="I590" s="68">
        <f t="shared" ref="I590" si="209">H590/$M$2</f>
        <v>62.283370212765959</v>
      </c>
      <c r="J590" s="69">
        <v>12</v>
      </c>
      <c r="K590" s="31">
        <f t="shared" ref="K590" si="210">J590*F590/1000</f>
        <v>0.40799999999999997</v>
      </c>
      <c r="L590" s="165"/>
      <c r="M590" s="165"/>
      <c r="N590" s="165"/>
      <c r="O590" s="188"/>
      <c r="P590" s="165"/>
      <c r="Q590" s="190"/>
      <c r="V590" s="32">
        <v>420</v>
      </c>
      <c r="W590" s="2">
        <v>620</v>
      </c>
      <c r="X590" s="12">
        <f t="shared" si="205"/>
        <v>241.51811385853938</v>
      </c>
      <c r="Y590" s="12">
        <f t="shared" si="206"/>
        <v>356.5267395054629</v>
      </c>
      <c r="Z590" s="2">
        <v>30</v>
      </c>
      <c r="AA590" s="2">
        <v>50</v>
      </c>
    </row>
    <row r="591" spans="2:27" x14ac:dyDescent="0.25">
      <c r="B591" s="62">
        <v>43313</v>
      </c>
      <c r="C591" s="70">
        <v>3</v>
      </c>
      <c r="D591" s="70">
        <v>10.45</v>
      </c>
      <c r="E591" s="94">
        <v>0.4</v>
      </c>
      <c r="F591" s="70">
        <v>37</v>
      </c>
      <c r="G591" s="26">
        <f t="shared" ref="G591:G654" si="211">E591*$M$1</f>
        <v>4783.2</v>
      </c>
      <c r="H591" s="26">
        <f t="shared" ref="H591:H654" si="212">F591*G591/1000*$O$2</f>
        <v>127.42444799999998</v>
      </c>
      <c r="I591" s="68">
        <f t="shared" ref="I591:I654" si="213">H591/$M$2</f>
        <v>73.274553191489346</v>
      </c>
      <c r="J591" s="69">
        <v>11</v>
      </c>
      <c r="K591" s="31">
        <f t="shared" ref="K591:K654" si="214">J591*F591/1000</f>
        <v>0.40699999999999997</v>
      </c>
      <c r="L591" s="165"/>
      <c r="M591" s="165"/>
      <c r="N591" s="165"/>
      <c r="O591" s="188"/>
      <c r="P591" s="165"/>
      <c r="Q591" s="190"/>
      <c r="V591" s="32">
        <v>420</v>
      </c>
      <c r="W591" s="2">
        <v>620</v>
      </c>
      <c r="X591" s="12">
        <f t="shared" si="205"/>
        <v>241.51811385853938</v>
      </c>
      <c r="Y591" s="12">
        <f t="shared" si="206"/>
        <v>356.5267395054629</v>
      </c>
      <c r="Z591" s="2">
        <v>30</v>
      </c>
      <c r="AA591" s="2">
        <v>50</v>
      </c>
    </row>
    <row r="592" spans="2:27" x14ac:dyDescent="0.25">
      <c r="B592" s="62">
        <v>43314</v>
      </c>
      <c r="C592" s="70">
        <v>1</v>
      </c>
      <c r="D592" s="70">
        <v>11.09</v>
      </c>
      <c r="E592" s="94">
        <v>0.4</v>
      </c>
      <c r="F592" s="70">
        <v>13</v>
      </c>
      <c r="G592" s="26">
        <f t="shared" si="211"/>
        <v>4783.2</v>
      </c>
      <c r="H592" s="26">
        <f t="shared" si="212"/>
        <v>44.770751999999995</v>
      </c>
      <c r="I592" s="68">
        <f t="shared" si="213"/>
        <v>25.745113283496259</v>
      </c>
      <c r="J592" s="69">
        <v>10</v>
      </c>
      <c r="K592" s="31">
        <f t="shared" si="214"/>
        <v>0.13</v>
      </c>
      <c r="L592" s="161">
        <f>SUM(H592:H596)</f>
        <v>275.8567104</v>
      </c>
      <c r="M592" s="163">
        <f>SUM(I592:I596)</f>
        <v>158.62950569292695</v>
      </c>
      <c r="N592" s="164">
        <f>SUM(K592:K596)</f>
        <v>0.80299999999999994</v>
      </c>
      <c r="O592" s="188"/>
      <c r="P592" s="165"/>
      <c r="Q592" s="190"/>
      <c r="V592" s="32">
        <v>420</v>
      </c>
      <c r="W592" s="2">
        <v>620</v>
      </c>
      <c r="X592" s="12">
        <f t="shared" si="205"/>
        <v>241.51811385853938</v>
      </c>
      <c r="Y592" s="12">
        <f t="shared" si="206"/>
        <v>356.5267395054629</v>
      </c>
      <c r="Z592" s="2">
        <v>30</v>
      </c>
      <c r="AA592" s="2">
        <v>50</v>
      </c>
    </row>
    <row r="593" spans="2:27" x14ac:dyDescent="0.25">
      <c r="B593" s="62">
        <v>43314</v>
      </c>
      <c r="C593" s="70">
        <v>2</v>
      </c>
      <c r="D593" s="70">
        <v>10.4</v>
      </c>
      <c r="E593" s="94">
        <v>0.3</v>
      </c>
      <c r="F593" s="70">
        <v>22</v>
      </c>
      <c r="G593" s="26">
        <f t="shared" si="211"/>
        <v>3587.4</v>
      </c>
      <c r="H593" s="26">
        <f t="shared" si="212"/>
        <v>56.824416000000006</v>
      </c>
      <c r="I593" s="68">
        <f t="shared" si="213"/>
        <v>32.676489936745256</v>
      </c>
      <c r="J593" s="69">
        <v>9</v>
      </c>
      <c r="K593" s="31">
        <f t="shared" si="214"/>
        <v>0.19800000000000001</v>
      </c>
      <c r="L593" s="165"/>
      <c r="M593" s="165"/>
      <c r="N593" s="165"/>
      <c r="O593" s="188"/>
      <c r="P593" s="165"/>
      <c r="Q593" s="190"/>
      <c r="V593" s="32">
        <v>420</v>
      </c>
      <c r="W593" s="2">
        <v>620</v>
      </c>
      <c r="X593" s="12">
        <f t="shared" si="205"/>
        <v>241.51811385853938</v>
      </c>
      <c r="Y593" s="12">
        <f t="shared" si="206"/>
        <v>356.5267395054629</v>
      </c>
      <c r="Z593" s="2">
        <v>30</v>
      </c>
      <c r="AA593" s="2">
        <v>50</v>
      </c>
    </row>
    <row r="594" spans="2:27" x14ac:dyDescent="0.25">
      <c r="B594" s="62">
        <v>43314</v>
      </c>
      <c r="C594" s="70">
        <v>3</v>
      </c>
      <c r="D594" s="70">
        <v>10.78</v>
      </c>
      <c r="E594" s="94">
        <v>0.28000000000000003</v>
      </c>
      <c r="F594" s="70">
        <v>37</v>
      </c>
      <c r="G594" s="26">
        <f t="shared" si="211"/>
        <v>3348.2400000000002</v>
      </c>
      <c r="H594" s="26">
        <f t="shared" si="212"/>
        <v>89.197113600000009</v>
      </c>
      <c r="I594" s="68">
        <f t="shared" si="213"/>
        <v>51.292187234042558</v>
      </c>
      <c r="J594" s="69">
        <v>7</v>
      </c>
      <c r="K594" s="31">
        <f t="shared" si="214"/>
        <v>0.25900000000000001</v>
      </c>
      <c r="L594" s="165"/>
      <c r="M594" s="165"/>
      <c r="N594" s="165"/>
      <c r="O594" s="188"/>
      <c r="P594" s="165"/>
      <c r="Q594" s="190"/>
      <c r="V594" s="32">
        <v>420</v>
      </c>
      <c r="W594" s="2">
        <v>620</v>
      </c>
      <c r="X594" s="12">
        <f t="shared" si="205"/>
        <v>241.51811385853938</v>
      </c>
      <c r="Y594" s="12">
        <f t="shared" si="206"/>
        <v>356.5267395054629</v>
      </c>
      <c r="Z594" s="2">
        <v>30</v>
      </c>
      <c r="AA594" s="2">
        <v>50</v>
      </c>
    </row>
    <row r="595" spans="2:27" x14ac:dyDescent="0.25">
      <c r="B595" s="62">
        <v>43314</v>
      </c>
      <c r="C595" s="70">
        <v>1</v>
      </c>
      <c r="D595" s="70">
        <v>10.63</v>
      </c>
      <c r="E595" s="94">
        <v>0.27</v>
      </c>
      <c r="F595" s="70">
        <v>20</v>
      </c>
      <c r="G595" s="26">
        <f t="shared" si="211"/>
        <v>3228.6600000000003</v>
      </c>
      <c r="H595" s="26">
        <f t="shared" si="212"/>
        <v>46.492703999999996</v>
      </c>
      <c r="I595" s="68">
        <f t="shared" si="213"/>
        <v>26.735309948246115</v>
      </c>
      <c r="J595" s="69">
        <v>6</v>
      </c>
      <c r="K595" s="31">
        <f t="shared" si="214"/>
        <v>0.12</v>
      </c>
      <c r="L595" s="165"/>
      <c r="M595" s="165"/>
      <c r="N595" s="165"/>
      <c r="O595" s="188"/>
      <c r="P595" s="165"/>
      <c r="Q595" s="190"/>
      <c r="V595" s="32">
        <v>420</v>
      </c>
      <c r="W595" s="2">
        <v>620</v>
      </c>
      <c r="X595" s="12">
        <f t="shared" si="205"/>
        <v>241.51811385853938</v>
      </c>
      <c r="Y595" s="12">
        <f t="shared" si="206"/>
        <v>356.5267395054629</v>
      </c>
      <c r="Z595" s="2">
        <v>30</v>
      </c>
      <c r="AA595" s="2">
        <v>50</v>
      </c>
    </row>
    <row r="596" spans="2:27" x14ac:dyDescent="0.25">
      <c r="B596" s="62">
        <v>43314</v>
      </c>
      <c r="C596" s="70">
        <v>2</v>
      </c>
      <c r="D596" s="70">
        <v>10.79</v>
      </c>
      <c r="E596" s="94">
        <v>0.28000000000000003</v>
      </c>
      <c r="F596" s="70">
        <v>16</v>
      </c>
      <c r="G596" s="26">
        <f t="shared" si="211"/>
        <v>3348.2400000000002</v>
      </c>
      <c r="H596" s="26">
        <f t="shared" si="212"/>
        <v>38.571724799999998</v>
      </c>
      <c r="I596" s="68">
        <f t="shared" si="213"/>
        <v>22.180405290396777</v>
      </c>
      <c r="J596" s="69">
        <v>6</v>
      </c>
      <c r="K596" s="31">
        <f t="shared" si="214"/>
        <v>9.6000000000000002E-2</v>
      </c>
      <c r="L596" s="167"/>
      <c r="M596" s="167"/>
      <c r="N596" s="167"/>
      <c r="O596" s="189"/>
      <c r="P596" s="162"/>
      <c r="Q596" s="191"/>
      <c r="V596" s="32">
        <v>420</v>
      </c>
      <c r="W596" s="2">
        <v>620</v>
      </c>
      <c r="X596" s="12">
        <f t="shared" si="205"/>
        <v>241.51811385853938</v>
      </c>
      <c r="Y596" s="12">
        <f t="shared" si="206"/>
        <v>356.5267395054629</v>
      </c>
      <c r="Z596" s="2">
        <v>30</v>
      </c>
      <c r="AA596" s="2">
        <v>50</v>
      </c>
    </row>
    <row r="597" spans="2:27" x14ac:dyDescent="0.25">
      <c r="B597" s="62">
        <v>43315</v>
      </c>
      <c r="C597" s="70">
        <v>3</v>
      </c>
      <c r="D597" s="70">
        <v>10.9</v>
      </c>
      <c r="E597" s="94">
        <v>0.3</v>
      </c>
      <c r="F597" s="70">
        <v>20</v>
      </c>
      <c r="G597" s="26">
        <f t="shared" si="211"/>
        <v>3587.4</v>
      </c>
      <c r="H597" s="26">
        <f t="shared" si="212"/>
        <v>51.658560000000001</v>
      </c>
      <c r="I597" s="68">
        <f t="shared" si="213"/>
        <v>29.705899942495687</v>
      </c>
      <c r="J597" s="69">
        <v>6</v>
      </c>
      <c r="K597" s="31">
        <f t="shared" si="214"/>
        <v>0.12</v>
      </c>
      <c r="L597" s="161">
        <f>SUM(H597:H599)</f>
        <v>178.04983679999998</v>
      </c>
      <c r="M597" s="163">
        <f>SUM(I597:I599)</f>
        <v>102.38633513513513</v>
      </c>
      <c r="N597" s="164">
        <f>SUM(K597:K599)</f>
        <v>0.40800000000000003</v>
      </c>
      <c r="O597" s="149">
        <f>SUM(L597:L604)/3</f>
        <v>232.72181279999995</v>
      </c>
      <c r="P597" s="156">
        <f t="shared" ref="P597:Q597" si="215">SUM(M597:M604)/3</f>
        <v>133.82507924094304</v>
      </c>
      <c r="Q597" s="157">
        <f t="shared" si="215"/>
        <v>0.47866666666666663</v>
      </c>
      <c r="V597" s="32">
        <v>420</v>
      </c>
      <c r="W597" s="2">
        <v>620</v>
      </c>
      <c r="X597" s="12">
        <f t="shared" si="205"/>
        <v>241.51811385853938</v>
      </c>
      <c r="Y597" s="12">
        <f t="shared" si="206"/>
        <v>356.5267395054629</v>
      </c>
      <c r="Z597" s="2">
        <v>30</v>
      </c>
      <c r="AA597" s="2">
        <v>50</v>
      </c>
    </row>
    <row r="598" spans="2:27" x14ac:dyDescent="0.25">
      <c r="B598" s="62">
        <v>43315</v>
      </c>
      <c r="C598" s="70">
        <v>1</v>
      </c>
      <c r="D598" s="70">
        <v>11.45</v>
      </c>
      <c r="E598" s="94">
        <v>0.3</v>
      </c>
      <c r="F598" s="70">
        <v>20</v>
      </c>
      <c r="G598" s="26">
        <f t="shared" si="211"/>
        <v>3587.4</v>
      </c>
      <c r="H598" s="26">
        <f t="shared" si="212"/>
        <v>51.658560000000001</v>
      </c>
      <c r="I598" s="68">
        <f t="shared" si="213"/>
        <v>29.705899942495687</v>
      </c>
      <c r="J598" s="69">
        <v>6</v>
      </c>
      <c r="K598" s="31">
        <f t="shared" si="214"/>
        <v>0.12</v>
      </c>
      <c r="L598" s="165"/>
      <c r="M598" s="165"/>
      <c r="N598" s="165"/>
      <c r="O598" s="192"/>
      <c r="P598" s="182"/>
      <c r="Q598" s="184"/>
      <c r="V598" s="32">
        <v>420</v>
      </c>
      <c r="W598" s="2">
        <v>620</v>
      </c>
      <c r="X598" s="12">
        <f t="shared" si="205"/>
        <v>241.51811385853938</v>
      </c>
      <c r="Y598" s="12">
        <f t="shared" si="206"/>
        <v>356.5267395054629</v>
      </c>
      <c r="Z598" s="2">
        <v>30</v>
      </c>
      <c r="AA598" s="2">
        <v>50</v>
      </c>
    </row>
    <row r="599" spans="2:27" x14ac:dyDescent="0.25">
      <c r="B599" s="62">
        <v>43315</v>
      </c>
      <c r="C599" s="70">
        <v>2</v>
      </c>
      <c r="D599" s="70">
        <v>11.2</v>
      </c>
      <c r="E599" s="94">
        <v>0.31</v>
      </c>
      <c r="F599" s="70">
        <v>28</v>
      </c>
      <c r="G599" s="26">
        <f t="shared" si="211"/>
        <v>3706.98</v>
      </c>
      <c r="H599" s="26">
        <f t="shared" si="212"/>
        <v>74.732716799999992</v>
      </c>
      <c r="I599" s="68">
        <f t="shared" si="213"/>
        <v>42.974535250143752</v>
      </c>
      <c r="J599" s="69">
        <v>6</v>
      </c>
      <c r="K599" s="31">
        <f t="shared" si="214"/>
        <v>0.16800000000000001</v>
      </c>
      <c r="L599" s="165"/>
      <c r="M599" s="165"/>
      <c r="N599" s="165"/>
      <c r="O599" s="192"/>
      <c r="P599" s="182"/>
      <c r="Q599" s="184"/>
      <c r="V599" s="32">
        <v>420</v>
      </c>
      <c r="W599" s="2">
        <v>620</v>
      </c>
      <c r="X599" s="12">
        <f t="shared" si="205"/>
        <v>241.51811385853938</v>
      </c>
      <c r="Y599" s="12">
        <f t="shared" si="206"/>
        <v>356.5267395054629</v>
      </c>
      <c r="Z599" s="2">
        <v>30</v>
      </c>
      <c r="AA599" s="2">
        <v>50</v>
      </c>
    </row>
    <row r="600" spans="2:27" x14ac:dyDescent="0.25">
      <c r="B600" s="62">
        <v>43316</v>
      </c>
      <c r="C600" s="70">
        <v>3</v>
      </c>
      <c r="D600" s="70">
        <v>10.89</v>
      </c>
      <c r="E600" s="94">
        <v>0.25</v>
      </c>
      <c r="F600" s="70">
        <v>27</v>
      </c>
      <c r="G600" s="26">
        <f t="shared" si="211"/>
        <v>2989.5</v>
      </c>
      <c r="H600" s="26">
        <f t="shared" si="212"/>
        <v>58.115879999999997</v>
      </c>
      <c r="I600" s="68">
        <f t="shared" si="213"/>
        <v>33.419137435307647</v>
      </c>
      <c r="J600" s="69">
        <v>5</v>
      </c>
      <c r="K600" s="31">
        <f t="shared" si="214"/>
        <v>0.13500000000000001</v>
      </c>
      <c r="L600" s="161">
        <f>SUM(H600:H602)</f>
        <v>278.09524799999997</v>
      </c>
      <c r="M600" s="163">
        <f>SUM(I600:I602)</f>
        <v>159.91676135710176</v>
      </c>
      <c r="N600" s="164">
        <f>SUM(K600:K602)</f>
        <v>0.58000000000000007</v>
      </c>
      <c r="O600" s="192"/>
      <c r="P600" s="182"/>
      <c r="Q600" s="184"/>
      <c r="V600" s="32">
        <v>420</v>
      </c>
      <c r="W600" s="2">
        <v>620</v>
      </c>
      <c r="X600" s="12">
        <f t="shared" si="205"/>
        <v>241.51811385853938</v>
      </c>
      <c r="Y600" s="12">
        <f t="shared" si="206"/>
        <v>356.5267395054629</v>
      </c>
      <c r="Z600" s="2">
        <v>30</v>
      </c>
      <c r="AA600" s="2">
        <v>50</v>
      </c>
    </row>
    <row r="601" spans="2:27" x14ac:dyDescent="0.25">
      <c r="B601" s="62">
        <v>43316</v>
      </c>
      <c r="C601" s="70">
        <v>1</v>
      </c>
      <c r="D601" s="70">
        <v>10.96</v>
      </c>
      <c r="E601" s="94">
        <v>0.25</v>
      </c>
      <c r="F601" s="70">
        <v>17</v>
      </c>
      <c r="G601" s="26">
        <f t="shared" si="211"/>
        <v>2989.5</v>
      </c>
      <c r="H601" s="26">
        <f t="shared" si="212"/>
        <v>36.591479999999997</v>
      </c>
      <c r="I601" s="68">
        <f t="shared" si="213"/>
        <v>21.041679125934444</v>
      </c>
      <c r="J601" s="69">
        <v>5</v>
      </c>
      <c r="K601" s="31">
        <f t="shared" si="214"/>
        <v>8.5000000000000006E-2</v>
      </c>
      <c r="L601" s="165"/>
      <c r="M601" s="165"/>
      <c r="N601" s="165"/>
      <c r="O601" s="192"/>
      <c r="P601" s="182"/>
      <c r="Q601" s="184"/>
      <c r="V601" s="32">
        <v>420</v>
      </c>
      <c r="W601" s="2">
        <v>620</v>
      </c>
      <c r="X601" s="12">
        <f t="shared" si="205"/>
        <v>241.51811385853938</v>
      </c>
      <c r="Y601" s="12">
        <f t="shared" si="206"/>
        <v>356.5267395054629</v>
      </c>
      <c r="Z601" s="2">
        <v>30</v>
      </c>
      <c r="AA601" s="2">
        <v>50</v>
      </c>
    </row>
    <row r="602" spans="2:27" x14ac:dyDescent="0.25">
      <c r="B602" s="62">
        <v>43316</v>
      </c>
      <c r="C602" s="70">
        <v>2</v>
      </c>
      <c r="D602" s="70">
        <v>10.34</v>
      </c>
      <c r="E602" s="94">
        <v>0.71</v>
      </c>
      <c r="F602" s="70">
        <v>30</v>
      </c>
      <c r="G602" s="26">
        <f t="shared" si="211"/>
        <v>8490.18</v>
      </c>
      <c r="H602" s="26">
        <f t="shared" si="212"/>
        <v>183.387888</v>
      </c>
      <c r="I602" s="68">
        <f t="shared" si="213"/>
        <v>105.45594479585968</v>
      </c>
      <c r="J602" s="69">
        <v>12</v>
      </c>
      <c r="K602" s="31">
        <f t="shared" si="214"/>
        <v>0.36</v>
      </c>
      <c r="L602" s="165"/>
      <c r="M602" s="165"/>
      <c r="N602" s="165"/>
      <c r="O602" s="192"/>
      <c r="P602" s="182"/>
      <c r="Q602" s="184"/>
      <c r="V602" s="32">
        <v>420</v>
      </c>
      <c r="W602" s="2">
        <v>620</v>
      </c>
      <c r="X602" s="12">
        <f t="shared" si="205"/>
        <v>241.51811385853938</v>
      </c>
      <c r="Y602" s="12">
        <f t="shared" si="206"/>
        <v>356.5267395054629</v>
      </c>
      <c r="Z602" s="2">
        <v>30</v>
      </c>
      <c r="AA602" s="2">
        <v>50</v>
      </c>
    </row>
    <row r="603" spans="2:27" x14ac:dyDescent="0.25">
      <c r="B603" s="62">
        <v>43317</v>
      </c>
      <c r="C603" s="70">
        <v>3</v>
      </c>
      <c r="D603" s="70">
        <v>11.05</v>
      </c>
      <c r="E603" s="94">
        <v>0.79</v>
      </c>
      <c r="F603" s="70">
        <v>29</v>
      </c>
      <c r="G603" s="26">
        <f t="shared" si="211"/>
        <v>9446.82</v>
      </c>
      <c r="H603" s="26">
        <f t="shared" si="212"/>
        <v>197.24960159999995</v>
      </c>
      <c r="I603" s="68">
        <f t="shared" si="213"/>
        <v>113.42702794709599</v>
      </c>
      <c r="J603" s="69">
        <v>12</v>
      </c>
      <c r="K603" s="31">
        <f t="shared" si="214"/>
        <v>0.34799999999999998</v>
      </c>
      <c r="L603" s="161">
        <f>SUM(H603:H604)</f>
        <v>242.02035359999994</v>
      </c>
      <c r="M603" s="163">
        <f>SUM(I603:I604)</f>
        <v>139.17214123059225</v>
      </c>
      <c r="N603" s="164">
        <f>SUM(K603:K604)</f>
        <v>0.44799999999999995</v>
      </c>
      <c r="O603" s="192"/>
      <c r="P603" s="182"/>
      <c r="Q603" s="184"/>
      <c r="V603" s="32">
        <v>420</v>
      </c>
      <c r="W603" s="2">
        <v>620</v>
      </c>
      <c r="X603" s="12">
        <f t="shared" si="205"/>
        <v>241.51811385853938</v>
      </c>
      <c r="Y603" s="12">
        <f t="shared" si="206"/>
        <v>356.5267395054629</v>
      </c>
      <c r="Z603" s="2">
        <v>30</v>
      </c>
      <c r="AA603" s="2">
        <v>50</v>
      </c>
    </row>
    <row r="604" spans="2:27" x14ac:dyDescent="0.25">
      <c r="B604" s="62">
        <v>43317</v>
      </c>
      <c r="C604" s="70">
        <v>1</v>
      </c>
      <c r="D604" s="70">
        <v>10.6</v>
      </c>
      <c r="E604" s="94">
        <v>0.26</v>
      </c>
      <c r="F604" s="70">
        <v>20</v>
      </c>
      <c r="G604" s="26">
        <f t="shared" si="211"/>
        <v>3109.08</v>
      </c>
      <c r="H604" s="26">
        <f t="shared" si="212"/>
        <v>44.770751999999995</v>
      </c>
      <c r="I604" s="68">
        <f t="shared" si="213"/>
        <v>25.745113283496259</v>
      </c>
      <c r="J604" s="69">
        <v>5</v>
      </c>
      <c r="K604" s="31">
        <f t="shared" si="214"/>
        <v>0.1</v>
      </c>
      <c r="L604" s="162"/>
      <c r="M604" s="162"/>
      <c r="N604" s="162"/>
      <c r="O604" s="193"/>
      <c r="P604" s="183"/>
      <c r="Q604" s="185"/>
      <c r="V604" s="32">
        <v>420</v>
      </c>
      <c r="W604" s="2">
        <v>620</v>
      </c>
      <c r="X604" s="12">
        <f t="shared" si="205"/>
        <v>241.51811385853938</v>
      </c>
      <c r="Y604" s="12">
        <f t="shared" si="206"/>
        <v>356.5267395054629</v>
      </c>
      <c r="Z604" s="2">
        <v>30</v>
      </c>
      <c r="AA604" s="2">
        <v>50</v>
      </c>
    </row>
    <row r="605" spans="2:27" x14ac:dyDescent="0.25">
      <c r="B605" s="62">
        <v>43318</v>
      </c>
      <c r="C605" s="70">
        <v>2</v>
      </c>
      <c r="D605" s="70">
        <v>10.94</v>
      </c>
      <c r="E605" s="94">
        <v>0.52</v>
      </c>
      <c r="F605" s="70">
        <v>39</v>
      </c>
      <c r="G605" s="26">
        <f t="shared" si="211"/>
        <v>6218.16</v>
      </c>
      <c r="H605" s="26">
        <f t="shared" si="212"/>
        <v>174.60593280000001</v>
      </c>
      <c r="I605" s="68">
        <f t="shared" si="213"/>
        <v>100.40594180563542</v>
      </c>
      <c r="J605" s="69">
        <v>11</v>
      </c>
      <c r="K605" s="31">
        <f t="shared" si="214"/>
        <v>0.42899999999999999</v>
      </c>
      <c r="L605" s="161">
        <f>SUM(H605:H607)</f>
        <v>297.03672</v>
      </c>
      <c r="M605" s="163">
        <f>SUM(I605:I607)</f>
        <v>170.8089246693502</v>
      </c>
      <c r="N605" s="164">
        <f>SUM(K605:K607)</f>
        <v>0.74900000000000011</v>
      </c>
      <c r="O605" s="161">
        <f>SUM(L605:L614)/3</f>
        <v>284.38037279999998</v>
      </c>
      <c r="P605" s="156">
        <f t="shared" ref="P605:Q605" si="216">SUM(M605:M614)/3</f>
        <v>163.53097918343875</v>
      </c>
      <c r="Q605" s="157">
        <f t="shared" si="216"/>
        <v>0.7446666666666667</v>
      </c>
      <c r="V605" s="32">
        <v>420</v>
      </c>
      <c r="W605" s="2">
        <v>620</v>
      </c>
      <c r="X605" s="12">
        <f t="shared" si="205"/>
        <v>241.51811385853938</v>
      </c>
      <c r="Y605" s="12">
        <f t="shared" si="206"/>
        <v>356.5267395054629</v>
      </c>
      <c r="Z605" s="2">
        <v>30</v>
      </c>
      <c r="AA605" s="2">
        <v>50</v>
      </c>
    </row>
    <row r="606" spans="2:27" x14ac:dyDescent="0.25">
      <c r="B606" s="62">
        <v>43318</v>
      </c>
      <c r="C606" s="70">
        <v>3</v>
      </c>
      <c r="D606" s="70">
        <v>10.81</v>
      </c>
      <c r="E606" s="94">
        <v>0.45</v>
      </c>
      <c r="F606" s="70">
        <v>26</v>
      </c>
      <c r="G606" s="26">
        <f t="shared" si="211"/>
        <v>5381.1</v>
      </c>
      <c r="H606" s="26">
        <f t="shared" si="212"/>
        <v>100.73419200000001</v>
      </c>
      <c r="I606" s="68">
        <f t="shared" si="213"/>
        <v>57.926504887866592</v>
      </c>
      <c r="J606" s="69">
        <v>10</v>
      </c>
      <c r="K606" s="31">
        <f t="shared" si="214"/>
        <v>0.26</v>
      </c>
      <c r="L606" s="165"/>
      <c r="M606" s="165"/>
      <c r="N606" s="165"/>
      <c r="O606" s="177"/>
      <c r="P606" s="151"/>
      <c r="Q606" s="154"/>
      <c r="V606" s="32">
        <v>420</v>
      </c>
      <c r="W606" s="2">
        <v>620</v>
      </c>
      <c r="X606" s="12">
        <f t="shared" si="205"/>
        <v>241.51811385853938</v>
      </c>
      <c r="Y606" s="12">
        <f t="shared" si="206"/>
        <v>356.5267395054629</v>
      </c>
      <c r="Z606" s="2">
        <v>30</v>
      </c>
      <c r="AA606" s="2">
        <v>50</v>
      </c>
    </row>
    <row r="607" spans="2:27" x14ac:dyDescent="0.25">
      <c r="B607" s="62">
        <v>43318</v>
      </c>
      <c r="C607" s="70">
        <v>1</v>
      </c>
      <c r="D607" s="70">
        <v>10.97</v>
      </c>
      <c r="E607" s="94">
        <v>0.21</v>
      </c>
      <c r="F607" s="70">
        <v>12</v>
      </c>
      <c r="G607" s="26">
        <f t="shared" si="211"/>
        <v>2511.1799999999998</v>
      </c>
      <c r="H607" s="26">
        <f t="shared" si="212"/>
        <v>21.696595199999997</v>
      </c>
      <c r="I607" s="68">
        <f t="shared" si="213"/>
        <v>12.476477975848187</v>
      </c>
      <c r="J607" s="69">
        <v>5</v>
      </c>
      <c r="K607" s="31">
        <f t="shared" si="214"/>
        <v>0.06</v>
      </c>
      <c r="L607" s="165"/>
      <c r="M607" s="165"/>
      <c r="N607" s="165"/>
      <c r="O607" s="177"/>
      <c r="P607" s="151"/>
      <c r="Q607" s="154"/>
      <c r="V607" s="32">
        <v>420</v>
      </c>
      <c r="W607" s="2">
        <v>620</v>
      </c>
      <c r="X607" s="12">
        <f t="shared" si="205"/>
        <v>241.51811385853938</v>
      </c>
      <c r="Y607" s="12">
        <f t="shared" si="206"/>
        <v>356.5267395054629</v>
      </c>
      <c r="Z607" s="2">
        <v>30</v>
      </c>
      <c r="AA607" s="2">
        <v>50</v>
      </c>
    </row>
    <row r="608" spans="2:27" x14ac:dyDescent="0.25">
      <c r="B608" s="62">
        <v>43319</v>
      </c>
      <c r="C608" s="70">
        <v>2</v>
      </c>
      <c r="D608" s="70">
        <v>10.94</v>
      </c>
      <c r="E608" s="94">
        <v>0.44</v>
      </c>
      <c r="F608" s="70">
        <v>34</v>
      </c>
      <c r="G608" s="26">
        <f t="shared" si="211"/>
        <v>5261.52</v>
      </c>
      <c r="H608" s="26">
        <f t="shared" si="212"/>
        <v>128.80200959999999</v>
      </c>
      <c r="I608" s="68">
        <f t="shared" si="213"/>
        <v>74.066710523289231</v>
      </c>
      <c r="J608" s="69">
        <v>10</v>
      </c>
      <c r="K608" s="31">
        <f t="shared" si="214"/>
        <v>0.34</v>
      </c>
      <c r="L608" s="161">
        <f>SUM(H608:H610)</f>
        <v>265.52499840000002</v>
      </c>
      <c r="M608" s="163">
        <f>SUM(I608:I610)</f>
        <v>152.68832570442783</v>
      </c>
      <c r="N608" s="164">
        <f>SUM(K608:K610)</f>
        <v>0.72200000000000009</v>
      </c>
      <c r="O608" s="177"/>
      <c r="P608" s="151"/>
      <c r="Q608" s="154"/>
      <c r="V608" s="32">
        <v>420</v>
      </c>
      <c r="W608" s="2">
        <v>620</v>
      </c>
      <c r="X608" s="12">
        <f t="shared" si="205"/>
        <v>241.51811385853938</v>
      </c>
      <c r="Y608" s="12">
        <f t="shared" si="206"/>
        <v>356.5267395054629</v>
      </c>
      <c r="Z608" s="2">
        <v>30</v>
      </c>
      <c r="AA608" s="2">
        <v>50</v>
      </c>
    </row>
    <row r="609" spans="2:27" x14ac:dyDescent="0.25">
      <c r="B609" s="62">
        <v>43319</v>
      </c>
      <c r="C609" s="70">
        <v>3</v>
      </c>
      <c r="D609" s="70">
        <v>10.5</v>
      </c>
      <c r="E609" s="94">
        <v>0.24</v>
      </c>
      <c r="F609" s="70">
        <v>37</v>
      </c>
      <c r="G609" s="26">
        <f t="shared" si="211"/>
        <v>2869.92</v>
      </c>
      <c r="H609" s="26">
        <f t="shared" si="212"/>
        <v>76.454668800000007</v>
      </c>
      <c r="I609" s="68">
        <f t="shared" si="213"/>
        <v>43.964731914893619</v>
      </c>
      <c r="J609" s="69">
        <v>6</v>
      </c>
      <c r="K609" s="31">
        <f t="shared" si="214"/>
        <v>0.222</v>
      </c>
      <c r="L609" s="165"/>
      <c r="M609" s="165"/>
      <c r="N609" s="165"/>
      <c r="O609" s="177"/>
      <c r="P609" s="151"/>
      <c r="Q609" s="154"/>
      <c r="V609" s="32">
        <v>420</v>
      </c>
      <c r="W609" s="2">
        <v>620</v>
      </c>
      <c r="X609" s="12">
        <f t="shared" si="205"/>
        <v>241.51811385853938</v>
      </c>
      <c r="Y609" s="12">
        <f t="shared" si="206"/>
        <v>356.5267395054629</v>
      </c>
      <c r="Z609" s="2">
        <v>30</v>
      </c>
      <c r="AA609" s="2">
        <v>50</v>
      </c>
    </row>
    <row r="610" spans="2:27" x14ac:dyDescent="0.25">
      <c r="B610" s="62">
        <v>43319</v>
      </c>
      <c r="C610" s="70">
        <v>1</v>
      </c>
      <c r="D610" s="70">
        <v>10.7</v>
      </c>
      <c r="E610" s="94">
        <v>0.35</v>
      </c>
      <c r="F610" s="70">
        <v>20</v>
      </c>
      <c r="G610" s="26">
        <f t="shared" si="211"/>
        <v>4185.3</v>
      </c>
      <c r="H610" s="26">
        <f t="shared" si="212"/>
        <v>60.268320000000003</v>
      </c>
      <c r="I610" s="68">
        <f t="shared" si="213"/>
        <v>34.656883266244968</v>
      </c>
      <c r="J610" s="69">
        <v>8</v>
      </c>
      <c r="K610" s="31">
        <f t="shared" si="214"/>
        <v>0.16</v>
      </c>
      <c r="L610" s="165"/>
      <c r="M610" s="165"/>
      <c r="N610" s="165"/>
      <c r="O610" s="177"/>
      <c r="P610" s="151"/>
      <c r="Q610" s="154"/>
      <c r="V610" s="32">
        <v>420</v>
      </c>
      <c r="W610" s="2">
        <v>620</v>
      </c>
      <c r="X610" s="12">
        <f t="shared" si="205"/>
        <v>241.51811385853938</v>
      </c>
      <c r="Y610" s="12">
        <f t="shared" si="206"/>
        <v>356.5267395054629</v>
      </c>
      <c r="Z610" s="2">
        <v>30</v>
      </c>
      <c r="AA610" s="2">
        <v>50</v>
      </c>
    </row>
    <row r="611" spans="2:27" x14ac:dyDescent="0.25">
      <c r="B611" s="62">
        <v>43320</v>
      </c>
      <c r="C611" s="70">
        <v>2</v>
      </c>
      <c r="D611" s="70">
        <v>10.74</v>
      </c>
      <c r="E611" s="94">
        <v>0.21</v>
      </c>
      <c r="F611" s="70">
        <v>34</v>
      </c>
      <c r="G611" s="26">
        <f t="shared" si="211"/>
        <v>2511.1799999999998</v>
      </c>
      <c r="H611" s="26">
        <f t="shared" si="212"/>
        <v>61.473686399999991</v>
      </c>
      <c r="I611" s="68">
        <f t="shared" si="213"/>
        <v>35.350020931569858</v>
      </c>
      <c r="J611" s="69">
        <v>6</v>
      </c>
      <c r="K611" s="31">
        <f t="shared" si="214"/>
        <v>0.20399999999999999</v>
      </c>
      <c r="L611" s="161">
        <f>SUM(H611:H614)</f>
        <v>290.57939999999996</v>
      </c>
      <c r="M611" s="163">
        <f>SUM(I611:I614)</f>
        <v>167.09568717653821</v>
      </c>
      <c r="N611" s="164">
        <f>SUM(K611:K614)</f>
        <v>0.76300000000000001</v>
      </c>
      <c r="O611" s="177"/>
      <c r="P611" s="151"/>
      <c r="Q611" s="154"/>
      <c r="V611" s="32">
        <v>420</v>
      </c>
      <c r="W611" s="2">
        <v>620</v>
      </c>
      <c r="X611" s="12">
        <f t="shared" si="205"/>
        <v>241.51811385853938</v>
      </c>
      <c r="Y611" s="12">
        <f t="shared" si="206"/>
        <v>356.5267395054629</v>
      </c>
      <c r="Z611" s="2">
        <v>30</v>
      </c>
      <c r="AA611" s="2">
        <v>50</v>
      </c>
    </row>
    <row r="612" spans="2:27" x14ac:dyDescent="0.25">
      <c r="B612" s="62">
        <v>43320</v>
      </c>
      <c r="C612" s="70">
        <v>3</v>
      </c>
      <c r="D612" s="70">
        <v>10.86</v>
      </c>
      <c r="E612" s="94">
        <v>0.41</v>
      </c>
      <c r="F612" s="70">
        <v>32</v>
      </c>
      <c r="G612" s="26">
        <f t="shared" si="211"/>
        <v>4902.78</v>
      </c>
      <c r="H612" s="26">
        <f t="shared" si="212"/>
        <v>112.9600512</v>
      </c>
      <c r="I612" s="68">
        <f t="shared" si="213"/>
        <v>64.956901207590562</v>
      </c>
      <c r="J612" s="69">
        <v>8</v>
      </c>
      <c r="K612" s="31">
        <f t="shared" si="214"/>
        <v>0.25600000000000001</v>
      </c>
      <c r="L612" s="165"/>
      <c r="M612" s="165"/>
      <c r="N612" s="165"/>
      <c r="O612" s="177"/>
      <c r="P612" s="151"/>
      <c r="Q612" s="154"/>
      <c r="V612" s="32">
        <v>420</v>
      </c>
      <c r="W612" s="2">
        <v>620</v>
      </c>
      <c r="X612" s="12">
        <f t="shared" si="205"/>
        <v>241.51811385853938</v>
      </c>
      <c r="Y612" s="12">
        <f t="shared" si="206"/>
        <v>356.5267395054629</v>
      </c>
      <c r="Z612" s="2">
        <v>30</v>
      </c>
      <c r="AA612" s="2">
        <v>50</v>
      </c>
    </row>
    <row r="613" spans="2:27" x14ac:dyDescent="0.25">
      <c r="B613" s="62">
        <v>43320</v>
      </c>
      <c r="C613" s="70">
        <v>1</v>
      </c>
      <c r="D613" s="70">
        <v>11.02</v>
      </c>
      <c r="E613" s="94">
        <v>0.37</v>
      </c>
      <c r="F613" s="70">
        <v>19</v>
      </c>
      <c r="G613" s="26">
        <f t="shared" si="211"/>
        <v>4424.46</v>
      </c>
      <c r="H613" s="26">
        <f t="shared" si="212"/>
        <v>60.526612799999995</v>
      </c>
      <c r="I613" s="68">
        <f t="shared" si="213"/>
        <v>34.805412765957442</v>
      </c>
      <c r="J613" s="69">
        <v>7</v>
      </c>
      <c r="K613" s="31">
        <f t="shared" si="214"/>
        <v>0.13300000000000001</v>
      </c>
      <c r="L613" s="165"/>
      <c r="M613" s="165"/>
      <c r="N613" s="165"/>
      <c r="O613" s="177"/>
      <c r="P613" s="151"/>
      <c r="Q613" s="154"/>
      <c r="V613" s="32">
        <v>420</v>
      </c>
      <c r="W613" s="2">
        <v>620</v>
      </c>
      <c r="X613" s="12">
        <f t="shared" si="205"/>
        <v>241.51811385853938</v>
      </c>
      <c r="Y613" s="12">
        <f t="shared" si="206"/>
        <v>356.5267395054629</v>
      </c>
      <c r="Z613" s="2">
        <v>30</v>
      </c>
      <c r="AA613" s="2">
        <v>50</v>
      </c>
    </row>
    <row r="614" spans="2:27" x14ac:dyDescent="0.25">
      <c r="B614" s="62">
        <v>43320</v>
      </c>
      <c r="C614" s="70">
        <v>2</v>
      </c>
      <c r="D614" s="70">
        <v>10.72</v>
      </c>
      <c r="E614" s="94">
        <v>0.19</v>
      </c>
      <c r="F614" s="70">
        <v>34</v>
      </c>
      <c r="G614" s="26">
        <f t="shared" si="211"/>
        <v>2272.02</v>
      </c>
      <c r="H614" s="26">
        <f t="shared" si="212"/>
        <v>55.61904959999999</v>
      </c>
      <c r="I614" s="68">
        <f t="shared" si="213"/>
        <v>31.983352271420348</v>
      </c>
      <c r="J614" s="69">
        <v>5</v>
      </c>
      <c r="K614" s="31">
        <f t="shared" si="214"/>
        <v>0.17</v>
      </c>
      <c r="L614" s="162"/>
      <c r="M614" s="162"/>
      <c r="N614" s="162"/>
      <c r="O614" s="178"/>
      <c r="P614" s="152"/>
      <c r="Q614" s="155"/>
      <c r="V614" s="32">
        <v>420</v>
      </c>
      <c r="W614" s="2">
        <v>620</v>
      </c>
      <c r="X614" s="12">
        <f t="shared" si="205"/>
        <v>241.51811385853938</v>
      </c>
      <c r="Y614" s="12">
        <f t="shared" si="206"/>
        <v>356.5267395054629</v>
      </c>
      <c r="Z614" s="2">
        <v>30</v>
      </c>
      <c r="AA614" s="2">
        <v>50</v>
      </c>
    </row>
    <row r="615" spans="2:27" x14ac:dyDescent="0.25">
      <c r="B615" s="62">
        <v>43321</v>
      </c>
      <c r="C615" s="70">
        <v>3</v>
      </c>
      <c r="D615" s="70">
        <v>10.81</v>
      </c>
      <c r="E615" s="94">
        <v>0.25</v>
      </c>
      <c r="F615" s="70">
        <v>37</v>
      </c>
      <c r="G615" s="26">
        <f t="shared" si="211"/>
        <v>2989.5</v>
      </c>
      <c r="H615" s="26">
        <f t="shared" si="212"/>
        <v>79.640280000000004</v>
      </c>
      <c r="I615" s="68">
        <f t="shared" si="213"/>
        <v>45.79659574468085</v>
      </c>
      <c r="J615" s="69">
        <v>6</v>
      </c>
      <c r="K615" s="31">
        <f t="shared" si="214"/>
        <v>0.222</v>
      </c>
      <c r="L615" s="161">
        <f>SUM(H615:H619)</f>
        <v>281.10866399999998</v>
      </c>
      <c r="M615" s="163">
        <f>SUM(I615:I619)</f>
        <v>161.64960552041401</v>
      </c>
      <c r="N615" s="164">
        <f>SUM(K615:K619)</f>
        <v>0.89400000000000002</v>
      </c>
      <c r="O615" s="161">
        <f>SUM(L615:L626)/3</f>
        <v>279.64500479999998</v>
      </c>
      <c r="P615" s="156">
        <f t="shared" ref="P615:Q615" si="217">SUM(M615:M626)/3</f>
        <v>160.80793835537665</v>
      </c>
      <c r="Q615" s="157">
        <f t="shared" si="217"/>
        <v>0.83300000000000007</v>
      </c>
      <c r="V615" s="32">
        <v>420</v>
      </c>
      <c r="W615" s="2">
        <v>620</v>
      </c>
      <c r="X615" s="12">
        <f t="shared" si="205"/>
        <v>241.51811385853938</v>
      </c>
      <c r="Y615" s="12">
        <f t="shared" si="206"/>
        <v>356.5267395054629</v>
      </c>
      <c r="Z615" s="2">
        <v>30</v>
      </c>
      <c r="AA615" s="2">
        <v>50</v>
      </c>
    </row>
    <row r="616" spans="2:27" x14ac:dyDescent="0.25">
      <c r="B616" s="62">
        <v>43321</v>
      </c>
      <c r="C616" s="70">
        <v>1</v>
      </c>
      <c r="D616" s="70">
        <v>10.54</v>
      </c>
      <c r="E616" s="94">
        <v>0.13</v>
      </c>
      <c r="F616" s="70">
        <v>20</v>
      </c>
      <c r="G616" s="26">
        <f t="shared" si="211"/>
        <v>1554.54</v>
      </c>
      <c r="H616" s="26">
        <f t="shared" si="212"/>
        <v>22.385375999999997</v>
      </c>
      <c r="I616" s="68">
        <f t="shared" si="213"/>
        <v>12.87255664174813</v>
      </c>
      <c r="J616" s="69">
        <v>4</v>
      </c>
      <c r="K616" s="31">
        <f t="shared" si="214"/>
        <v>0.08</v>
      </c>
      <c r="L616" s="165"/>
      <c r="M616" s="165"/>
      <c r="N616" s="165"/>
      <c r="O616" s="177"/>
      <c r="P616" s="151"/>
      <c r="Q616" s="154"/>
      <c r="V616" s="32">
        <v>420</v>
      </c>
      <c r="W616" s="2">
        <v>620</v>
      </c>
      <c r="X616" s="12">
        <f t="shared" si="205"/>
        <v>241.51811385853938</v>
      </c>
      <c r="Y616" s="12">
        <f t="shared" si="206"/>
        <v>356.5267395054629</v>
      </c>
      <c r="Z616" s="2">
        <v>30</v>
      </c>
      <c r="AA616" s="2">
        <v>50</v>
      </c>
    </row>
    <row r="617" spans="2:27" x14ac:dyDescent="0.25">
      <c r="B617" s="62">
        <v>43321</v>
      </c>
      <c r="C617" s="70">
        <v>2</v>
      </c>
      <c r="D617" s="70">
        <v>10.61</v>
      </c>
      <c r="E617" s="94">
        <v>0.13</v>
      </c>
      <c r="F617" s="70">
        <v>39</v>
      </c>
      <c r="G617" s="26">
        <f t="shared" si="211"/>
        <v>1554.54</v>
      </c>
      <c r="H617" s="26">
        <f t="shared" si="212"/>
        <v>43.651483200000001</v>
      </c>
      <c r="I617" s="68">
        <f t="shared" si="213"/>
        <v>25.101485451408855</v>
      </c>
      <c r="J617" s="69">
        <v>4</v>
      </c>
      <c r="K617" s="31">
        <f t="shared" si="214"/>
        <v>0.156</v>
      </c>
      <c r="L617" s="165"/>
      <c r="M617" s="165"/>
      <c r="N617" s="165"/>
      <c r="O617" s="177"/>
      <c r="P617" s="151"/>
      <c r="Q617" s="154"/>
      <c r="V617" s="32">
        <v>420</v>
      </c>
      <c r="W617" s="2">
        <v>620</v>
      </c>
      <c r="X617" s="12">
        <f t="shared" si="205"/>
        <v>241.51811385853938</v>
      </c>
      <c r="Y617" s="12">
        <f t="shared" si="206"/>
        <v>356.5267395054629</v>
      </c>
      <c r="Z617" s="2">
        <v>30</v>
      </c>
      <c r="AA617" s="2">
        <v>50</v>
      </c>
    </row>
    <row r="618" spans="2:27" x14ac:dyDescent="0.25">
      <c r="B618" s="62">
        <v>43321</v>
      </c>
      <c r="C618" s="70">
        <v>3</v>
      </c>
      <c r="D618" s="70">
        <v>10.73</v>
      </c>
      <c r="E618" s="94">
        <v>0.28999999999999998</v>
      </c>
      <c r="F618" s="70">
        <v>37</v>
      </c>
      <c r="G618" s="26">
        <f t="shared" si="211"/>
        <v>3467.8199999999997</v>
      </c>
      <c r="H618" s="26">
        <f t="shared" si="212"/>
        <v>92.382724799999991</v>
      </c>
      <c r="I618" s="68">
        <f t="shared" si="213"/>
        <v>53.124051063829782</v>
      </c>
      <c r="J618" s="69">
        <v>8</v>
      </c>
      <c r="K618" s="31">
        <f t="shared" si="214"/>
        <v>0.29599999999999999</v>
      </c>
      <c r="L618" s="165"/>
      <c r="M618" s="165"/>
      <c r="N618" s="165"/>
      <c r="O618" s="177"/>
      <c r="P618" s="151"/>
      <c r="Q618" s="154"/>
      <c r="V618" s="32">
        <v>420</v>
      </c>
      <c r="W618" s="2">
        <v>620</v>
      </c>
      <c r="X618" s="12">
        <f t="shared" si="205"/>
        <v>241.51811385853938</v>
      </c>
      <c r="Y618" s="12">
        <f t="shared" si="206"/>
        <v>356.5267395054629</v>
      </c>
      <c r="Z618" s="2">
        <v>30</v>
      </c>
      <c r="AA618" s="2">
        <v>50</v>
      </c>
    </row>
    <row r="619" spans="2:27" x14ac:dyDescent="0.25">
      <c r="B619" s="62">
        <v>43321</v>
      </c>
      <c r="C619" s="70">
        <v>1</v>
      </c>
      <c r="D619" s="70">
        <v>10.98</v>
      </c>
      <c r="E619" s="94">
        <v>0.25</v>
      </c>
      <c r="F619" s="70">
        <v>20</v>
      </c>
      <c r="G619" s="26">
        <f t="shared" si="211"/>
        <v>2989.5</v>
      </c>
      <c r="H619" s="26">
        <f t="shared" si="212"/>
        <v>43.0488</v>
      </c>
      <c r="I619" s="68">
        <f t="shared" si="213"/>
        <v>24.754916618746403</v>
      </c>
      <c r="J619" s="69">
        <v>7</v>
      </c>
      <c r="K619" s="31">
        <f t="shared" si="214"/>
        <v>0.14000000000000001</v>
      </c>
      <c r="L619" s="167"/>
      <c r="M619" s="167"/>
      <c r="N619" s="167"/>
      <c r="O619" s="177"/>
      <c r="P619" s="151"/>
      <c r="Q619" s="154"/>
      <c r="V619" s="32">
        <v>420</v>
      </c>
      <c r="W619" s="2">
        <v>620</v>
      </c>
      <c r="X619" s="12">
        <f t="shared" si="205"/>
        <v>241.51811385853938</v>
      </c>
      <c r="Y619" s="12">
        <f t="shared" si="206"/>
        <v>356.5267395054629</v>
      </c>
      <c r="Z619" s="2">
        <v>30</v>
      </c>
      <c r="AA619" s="2">
        <v>50</v>
      </c>
    </row>
    <row r="620" spans="2:27" x14ac:dyDescent="0.25">
      <c r="B620" s="62">
        <v>43322</v>
      </c>
      <c r="C620" s="70">
        <v>2</v>
      </c>
      <c r="D620" s="70">
        <v>10.52</v>
      </c>
      <c r="E620" s="94">
        <v>0.28000000000000003</v>
      </c>
      <c r="F620" s="70">
        <v>39</v>
      </c>
      <c r="G620" s="26">
        <f t="shared" si="211"/>
        <v>3348.2400000000002</v>
      </c>
      <c r="H620" s="26">
        <f t="shared" si="212"/>
        <v>94.018579200000005</v>
      </c>
      <c r="I620" s="68">
        <f t="shared" si="213"/>
        <v>54.064737895342148</v>
      </c>
      <c r="J620" s="69">
        <v>8</v>
      </c>
      <c r="K620" s="31">
        <f t="shared" si="214"/>
        <v>0.312</v>
      </c>
      <c r="L620" s="161">
        <f>SUM(H620:H623)</f>
        <v>330.7008816</v>
      </c>
      <c r="M620" s="163">
        <f>SUM(I620:I623)</f>
        <v>190.16726946520987</v>
      </c>
      <c r="N620" s="164">
        <f>SUM(K620:K623)</f>
        <v>1.0640000000000001</v>
      </c>
      <c r="O620" s="177"/>
      <c r="P620" s="151"/>
      <c r="Q620" s="154"/>
      <c r="V620" s="32">
        <v>420</v>
      </c>
      <c r="W620" s="2">
        <v>620</v>
      </c>
      <c r="X620" s="12">
        <f t="shared" si="205"/>
        <v>241.51811385853938</v>
      </c>
      <c r="Y620" s="12">
        <f t="shared" si="206"/>
        <v>356.5267395054629</v>
      </c>
      <c r="Z620" s="2">
        <v>30</v>
      </c>
      <c r="AA620" s="2">
        <v>50</v>
      </c>
    </row>
    <row r="621" spans="2:27" x14ac:dyDescent="0.25">
      <c r="B621" s="62">
        <v>43322</v>
      </c>
      <c r="C621" s="70">
        <v>3</v>
      </c>
      <c r="D621" s="70">
        <v>11.05</v>
      </c>
      <c r="E621" s="94">
        <v>0.16</v>
      </c>
      <c r="F621" s="70">
        <v>37</v>
      </c>
      <c r="G621" s="26">
        <f t="shared" si="211"/>
        <v>1913.28</v>
      </c>
      <c r="H621" s="26">
        <f t="shared" si="212"/>
        <v>50.969779199999998</v>
      </c>
      <c r="I621" s="68">
        <f t="shared" si="213"/>
        <v>29.309821276595741</v>
      </c>
      <c r="J621" s="69">
        <v>6</v>
      </c>
      <c r="K621" s="31">
        <f t="shared" si="214"/>
        <v>0.222</v>
      </c>
      <c r="L621" s="165"/>
      <c r="M621" s="165"/>
      <c r="N621" s="165"/>
      <c r="O621" s="177"/>
      <c r="P621" s="151"/>
      <c r="Q621" s="154"/>
      <c r="V621" s="32">
        <v>420</v>
      </c>
      <c r="W621" s="2">
        <v>620</v>
      </c>
      <c r="X621" s="12">
        <f t="shared" si="205"/>
        <v>241.51811385853938</v>
      </c>
      <c r="Y621" s="12">
        <f t="shared" si="206"/>
        <v>356.5267395054629</v>
      </c>
      <c r="Z621" s="2">
        <v>30</v>
      </c>
      <c r="AA621" s="2">
        <v>50</v>
      </c>
    </row>
    <row r="622" spans="2:27" x14ac:dyDescent="0.25">
      <c r="B622" s="62">
        <v>43322</v>
      </c>
      <c r="C622" s="70">
        <v>1</v>
      </c>
      <c r="D622" s="70">
        <v>10.79</v>
      </c>
      <c r="E622" s="94">
        <v>0.24</v>
      </c>
      <c r="F622" s="70">
        <v>20</v>
      </c>
      <c r="G622" s="26">
        <f t="shared" si="211"/>
        <v>2869.92</v>
      </c>
      <c r="H622" s="26">
        <f t="shared" si="212"/>
        <v>41.326847999999998</v>
      </c>
      <c r="I622" s="68">
        <f t="shared" si="213"/>
        <v>23.764719953996547</v>
      </c>
      <c r="J622" s="69">
        <v>7</v>
      </c>
      <c r="K622" s="31">
        <f t="shared" si="214"/>
        <v>0.14000000000000001</v>
      </c>
      <c r="L622" s="165"/>
      <c r="M622" s="165"/>
      <c r="N622" s="165"/>
      <c r="O622" s="177"/>
      <c r="P622" s="151"/>
      <c r="Q622" s="154"/>
      <c r="V622" s="32">
        <v>420</v>
      </c>
      <c r="W622" s="2">
        <v>620</v>
      </c>
      <c r="X622" s="12">
        <f t="shared" si="205"/>
        <v>241.51811385853938</v>
      </c>
      <c r="Y622" s="12">
        <f t="shared" si="206"/>
        <v>356.5267395054629</v>
      </c>
      <c r="Z622" s="2">
        <v>30</v>
      </c>
      <c r="AA622" s="2">
        <v>50</v>
      </c>
    </row>
    <row r="623" spans="2:27" x14ac:dyDescent="0.25">
      <c r="B623" s="62">
        <v>43322</v>
      </c>
      <c r="C623" s="70">
        <v>2</v>
      </c>
      <c r="D623" s="70">
        <v>10.94</v>
      </c>
      <c r="E623" s="94">
        <v>0.43</v>
      </c>
      <c r="F623" s="70">
        <v>39</v>
      </c>
      <c r="G623" s="26">
        <f t="shared" si="211"/>
        <v>5141.9399999999996</v>
      </c>
      <c r="H623" s="26">
        <f t="shared" si="212"/>
        <v>144.38567519999998</v>
      </c>
      <c r="I623" s="68">
        <f t="shared" si="213"/>
        <v>83.027990339275433</v>
      </c>
      <c r="J623" s="69">
        <v>10</v>
      </c>
      <c r="K623" s="31">
        <f t="shared" si="214"/>
        <v>0.39</v>
      </c>
      <c r="L623" s="162"/>
      <c r="M623" s="162"/>
      <c r="N623" s="162"/>
      <c r="O623" s="177"/>
      <c r="P623" s="151"/>
      <c r="Q623" s="154"/>
      <c r="V623" s="32">
        <v>420</v>
      </c>
      <c r="W623" s="2">
        <v>620</v>
      </c>
      <c r="X623" s="12">
        <f t="shared" si="205"/>
        <v>241.51811385853938</v>
      </c>
      <c r="Y623" s="12">
        <f t="shared" si="206"/>
        <v>356.5267395054629</v>
      </c>
      <c r="Z623" s="2">
        <v>30</v>
      </c>
      <c r="AA623" s="2">
        <v>50</v>
      </c>
    </row>
    <row r="624" spans="2:27" x14ac:dyDescent="0.25">
      <c r="B624" s="62">
        <v>43323</v>
      </c>
      <c r="C624" s="70">
        <v>3</v>
      </c>
      <c r="D624" s="70">
        <v>10.98</v>
      </c>
      <c r="E624" s="94">
        <v>0.59</v>
      </c>
      <c r="F624" s="70">
        <v>11</v>
      </c>
      <c r="G624" s="26">
        <f t="shared" si="211"/>
        <v>7055.2199999999993</v>
      </c>
      <c r="H624" s="26">
        <f t="shared" si="212"/>
        <v>55.877342400000003</v>
      </c>
      <c r="I624" s="68">
        <f t="shared" si="213"/>
        <v>32.131881771132832</v>
      </c>
      <c r="J624" s="69">
        <v>11</v>
      </c>
      <c r="K624" s="31">
        <f t="shared" si="214"/>
        <v>0.121</v>
      </c>
      <c r="L624" s="161">
        <f>SUM(H624:H626)</f>
        <v>227.12546880000002</v>
      </c>
      <c r="M624" s="163">
        <f>SUM(I624:I626)</f>
        <v>130.60694008050604</v>
      </c>
      <c r="N624" s="164">
        <f>SUM(K624:K626)</f>
        <v>0.54099999999999993</v>
      </c>
      <c r="O624" s="177"/>
      <c r="P624" s="151"/>
      <c r="Q624" s="154"/>
      <c r="V624" s="32">
        <v>420</v>
      </c>
      <c r="W624" s="2">
        <v>620</v>
      </c>
      <c r="X624" s="12">
        <f t="shared" si="205"/>
        <v>241.51811385853938</v>
      </c>
      <c r="Y624" s="12">
        <f t="shared" si="206"/>
        <v>356.5267395054629</v>
      </c>
      <c r="Z624" s="2">
        <v>30</v>
      </c>
      <c r="AA624" s="2">
        <v>50</v>
      </c>
    </row>
    <row r="625" spans="2:27" x14ac:dyDescent="0.25">
      <c r="B625" s="62">
        <v>43323</v>
      </c>
      <c r="C625" s="70">
        <v>2</v>
      </c>
      <c r="D625" s="70">
        <v>11.07</v>
      </c>
      <c r="E625" s="94">
        <v>0.23</v>
      </c>
      <c r="F625" s="70">
        <v>18</v>
      </c>
      <c r="G625" s="26">
        <f t="shared" si="211"/>
        <v>2750.34</v>
      </c>
      <c r="H625" s="26">
        <f t="shared" si="212"/>
        <v>35.644406400000001</v>
      </c>
      <c r="I625" s="68">
        <f t="shared" si="213"/>
        <v>20.497070960322024</v>
      </c>
      <c r="J625" s="69">
        <v>7</v>
      </c>
      <c r="K625" s="31">
        <f t="shared" si="214"/>
        <v>0.126</v>
      </c>
      <c r="L625" s="165"/>
      <c r="M625" s="165"/>
      <c r="N625" s="165"/>
      <c r="O625" s="177"/>
      <c r="P625" s="151"/>
      <c r="Q625" s="154"/>
      <c r="V625" s="32">
        <v>420</v>
      </c>
      <c r="W625" s="2">
        <v>620</v>
      </c>
      <c r="X625" s="12">
        <f t="shared" si="205"/>
        <v>241.51811385853938</v>
      </c>
      <c r="Y625" s="12">
        <f t="shared" si="206"/>
        <v>356.5267395054629</v>
      </c>
      <c r="Z625" s="2">
        <v>30</v>
      </c>
      <c r="AA625" s="2">
        <v>50</v>
      </c>
    </row>
    <row r="626" spans="2:27" x14ac:dyDescent="0.25">
      <c r="B626" s="62">
        <v>43323</v>
      </c>
      <c r="C626" s="70">
        <v>3</v>
      </c>
      <c r="D626" s="70">
        <v>10.57</v>
      </c>
      <c r="E626" s="94">
        <v>0.75</v>
      </c>
      <c r="F626" s="70">
        <v>21</v>
      </c>
      <c r="G626" s="26">
        <f t="shared" si="211"/>
        <v>8968.5</v>
      </c>
      <c r="H626" s="26">
        <f t="shared" si="212"/>
        <v>135.60372000000001</v>
      </c>
      <c r="I626" s="68">
        <f t="shared" si="213"/>
        <v>77.977987349051176</v>
      </c>
      <c r="J626" s="69">
        <v>14</v>
      </c>
      <c r="K626" s="31">
        <f t="shared" si="214"/>
        <v>0.29399999999999998</v>
      </c>
      <c r="L626" s="165"/>
      <c r="M626" s="165"/>
      <c r="N626" s="165"/>
      <c r="O626" s="178"/>
      <c r="P626" s="152"/>
      <c r="Q626" s="155"/>
      <c r="V626" s="32">
        <v>420</v>
      </c>
      <c r="W626" s="2">
        <v>620</v>
      </c>
      <c r="X626" s="12">
        <f t="shared" si="205"/>
        <v>241.51811385853938</v>
      </c>
      <c r="Y626" s="12">
        <f t="shared" si="206"/>
        <v>356.5267395054629</v>
      </c>
      <c r="Z626" s="2">
        <v>30</v>
      </c>
      <c r="AA626" s="2">
        <v>50</v>
      </c>
    </row>
    <row r="627" spans="2:27" x14ac:dyDescent="0.25">
      <c r="B627" s="62">
        <v>43324</v>
      </c>
      <c r="C627" s="70">
        <v>2</v>
      </c>
      <c r="D627" s="70">
        <v>10.78</v>
      </c>
      <c r="E627" s="94">
        <v>0.78</v>
      </c>
      <c r="F627" s="70">
        <v>31</v>
      </c>
      <c r="G627" s="26">
        <f t="shared" si="211"/>
        <v>9327.24</v>
      </c>
      <c r="H627" s="26">
        <f t="shared" si="212"/>
        <v>208.18399679999996</v>
      </c>
      <c r="I627" s="68">
        <f t="shared" si="213"/>
        <v>119.71477676825759</v>
      </c>
      <c r="J627" s="69">
        <v>14</v>
      </c>
      <c r="K627" s="31">
        <f t="shared" si="214"/>
        <v>0.434</v>
      </c>
      <c r="L627" s="44">
        <f t="shared" ref="L627" si="218">H627</f>
        <v>208.18399679999996</v>
      </c>
      <c r="M627" s="45">
        <f t="shared" ref="M627" si="219">I627</f>
        <v>119.71477676825759</v>
      </c>
      <c r="N627" s="46">
        <f>K627</f>
        <v>0.434</v>
      </c>
      <c r="O627" s="161">
        <f>SUM(L627:L634)/3</f>
        <v>258.66588959999996</v>
      </c>
      <c r="P627" s="156">
        <f t="shared" ref="P627:Q627" si="220">SUM(M627:M634)/3</f>
        <v>148.74404232317423</v>
      </c>
      <c r="Q627" s="157">
        <f t="shared" si="220"/>
        <v>0.68866666666666665</v>
      </c>
      <c r="V627" s="32">
        <v>420</v>
      </c>
      <c r="W627" s="2">
        <v>620</v>
      </c>
      <c r="X627" s="12">
        <f t="shared" si="205"/>
        <v>241.51811385853938</v>
      </c>
      <c r="Y627" s="12">
        <f t="shared" si="206"/>
        <v>356.5267395054629</v>
      </c>
      <c r="Z627" s="2">
        <v>30</v>
      </c>
      <c r="AA627" s="2">
        <v>50</v>
      </c>
    </row>
    <row r="628" spans="2:27" x14ac:dyDescent="0.25">
      <c r="B628" s="62">
        <v>43325</v>
      </c>
      <c r="C628" s="70">
        <v>2</v>
      </c>
      <c r="D628" s="70">
        <v>11.05</v>
      </c>
      <c r="E628" s="94">
        <v>0.27</v>
      </c>
      <c r="F628" s="70">
        <v>34</v>
      </c>
      <c r="G628" s="26">
        <f t="shared" si="211"/>
        <v>3228.6600000000003</v>
      </c>
      <c r="H628" s="26">
        <f t="shared" si="212"/>
        <v>79.037596800000003</v>
      </c>
      <c r="I628" s="68">
        <f t="shared" si="213"/>
        <v>45.450026912018402</v>
      </c>
      <c r="J628" s="69">
        <v>7</v>
      </c>
      <c r="K628" s="31">
        <f t="shared" si="214"/>
        <v>0.23799999999999999</v>
      </c>
      <c r="L628" s="161">
        <f>SUM(H628:H631)</f>
        <v>288.68525279999994</v>
      </c>
      <c r="M628" s="163">
        <f>SUM(I628:I631)</f>
        <v>166.0064708453134</v>
      </c>
      <c r="N628" s="164">
        <f>SUM(K628:K631)</f>
        <v>0.86899999999999999</v>
      </c>
      <c r="O628" s="177"/>
      <c r="P628" s="151"/>
      <c r="Q628" s="154"/>
      <c r="V628" s="32">
        <v>420</v>
      </c>
      <c r="W628" s="2">
        <v>620</v>
      </c>
      <c r="X628" s="12">
        <f t="shared" si="205"/>
        <v>241.51811385853938</v>
      </c>
      <c r="Y628" s="12">
        <f t="shared" si="206"/>
        <v>356.5267395054629</v>
      </c>
      <c r="Z628" s="2">
        <v>30</v>
      </c>
      <c r="AA628" s="2">
        <v>50</v>
      </c>
    </row>
    <row r="629" spans="2:27" x14ac:dyDescent="0.25">
      <c r="B629" s="62">
        <v>43325</v>
      </c>
      <c r="C629" s="70">
        <v>3</v>
      </c>
      <c r="D629" s="70">
        <v>10.39</v>
      </c>
      <c r="E629" s="94">
        <v>0.28999999999999998</v>
      </c>
      <c r="F629" s="70">
        <v>37</v>
      </c>
      <c r="G629" s="26">
        <f t="shared" si="211"/>
        <v>3467.8199999999997</v>
      </c>
      <c r="H629" s="26">
        <f t="shared" si="212"/>
        <v>92.382724799999991</v>
      </c>
      <c r="I629" s="68">
        <f t="shared" si="213"/>
        <v>53.124051063829782</v>
      </c>
      <c r="J629" s="69">
        <v>7</v>
      </c>
      <c r="K629" s="31">
        <f t="shared" si="214"/>
        <v>0.25900000000000001</v>
      </c>
      <c r="L629" s="165"/>
      <c r="M629" s="165"/>
      <c r="N629" s="165"/>
      <c r="O629" s="177"/>
      <c r="P629" s="151"/>
      <c r="Q629" s="154"/>
      <c r="V629" s="32">
        <v>420</v>
      </c>
      <c r="W629" s="2">
        <v>620</v>
      </c>
      <c r="X629" s="12">
        <f t="shared" si="205"/>
        <v>241.51811385853938</v>
      </c>
      <c r="Y629" s="12">
        <f t="shared" si="206"/>
        <v>356.5267395054629</v>
      </c>
      <c r="Z629" s="2">
        <v>30</v>
      </c>
      <c r="AA629" s="2">
        <v>50</v>
      </c>
    </row>
    <row r="630" spans="2:27" x14ac:dyDescent="0.25">
      <c r="B630" s="62">
        <v>43325</v>
      </c>
      <c r="C630" s="70">
        <v>1</v>
      </c>
      <c r="D630" s="70">
        <v>11.05</v>
      </c>
      <c r="E630" s="94">
        <v>0.27</v>
      </c>
      <c r="F630" s="70">
        <v>24</v>
      </c>
      <c r="G630" s="26">
        <f t="shared" si="211"/>
        <v>3228.6600000000003</v>
      </c>
      <c r="H630" s="26">
        <f t="shared" si="212"/>
        <v>55.791244800000001</v>
      </c>
      <c r="I630" s="68">
        <f t="shared" si="213"/>
        <v>32.082371937895338</v>
      </c>
      <c r="J630" s="69">
        <v>7</v>
      </c>
      <c r="K630" s="31">
        <f t="shared" si="214"/>
        <v>0.16800000000000001</v>
      </c>
      <c r="L630" s="165"/>
      <c r="M630" s="165"/>
      <c r="N630" s="165"/>
      <c r="O630" s="177"/>
      <c r="P630" s="151"/>
      <c r="Q630" s="154"/>
      <c r="V630" s="32">
        <v>420</v>
      </c>
      <c r="W630" s="2">
        <v>620</v>
      </c>
      <c r="X630" s="12">
        <f t="shared" si="205"/>
        <v>241.51811385853938</v>
      </c>
      <c r="Y630" s="12">
        <f t="shared" si="206"/>
        <v>356.5267395054629</v>
      </c>
      <c r="Z630" s="2">
        <v>30</v>
      </c>
      <c r="AA630" s="2">
        <v>50</v>
      </c>
    </row>
    <row r="631" spans="2:27" x14ac:dyDescent="0.25">
      <c r="B631" s="62">
        <v>43325</v>
      </c>
      <c r="C631" s="70">
        <v>2</v>
      </c>
      <c r="D631" s="70">
        <v>11.35</v>
      </c>
      <c r="E631" s="94">
        <v>0.21</v>
      </c>
      <c r="F631" s="70">
        <v>34</v>
      </c>
      <c r="G631" s="26">
        <f t="shared" si="211"/>
        <v>2511.1799999999998</v>
      </c>
      <c r="H631" s="26">
        <f t="shared" si="212"/>
        <v>61.473686399999991</v>
      </c>
      <c r="I631" s="68">
        <f t="shared" si="213"/>
        <v>35.350020931569858</v>
      </c>
      <c r="J631" s="69">
        <v>6</v>
      </c>
      <c r="K631" s="31">
        <f t="shared" si="214"/>
        <v>0.20399999999999999</v>
      </c>
      <c r="L631" s="162"/>
      <c r="M631" s="162"/>
      <c r="N631" s="162"/>
      <c r="O631" s="177"/>
      <c r="P631" s="151"/>
      <c r="Q631" s="154"/>
      <c r="V631" s="32">
        <v>420</v>
      </c>
      <c r="W631" s="2">
        <v>620</v>
      </c>
      <c r="X631" s="12">
        <f t="shared" si="205"/>
        <v>241.51811385853938</v>
      </c>
      <c r="Y631" s="12">
        <f t="shared" si="206"/>
        <v>356.5267395054629</v>
      </c>
      <c r="Z631" s="2">
        <v>30</v>
      </c>
      <c r="AA631" s="2">
        <v>50</v>
      </c>
    </row>
    <row r="632" spans="2:27" x14ac:dyDescent="0.25">
      <c r="B632" s="62">
        <v>43326</v>
      </c>
      <c r="C632" s="70">
        <v>3</v>
      </c>
      <c r="D632" s="70">
        <v>10.5</v>
      </c>
      <c r="E632" s="94">
        <v>0.39</v>
      </c>
      <c r="F632" s="70">
        <v>36</v>
      </c>
      <c r="G632" s="26">
        <f t="shared" si="211"/>
        <v>4663.62</v>
      </c>
      <c r="H632" s="26">
        <f t="shared" si="212"/>
        <v>120.8810304</v>
      </c>
      <c r="I632" s="68">
        <f t="shared" si="213"/>
        <v>69.511805865439911</v>
      </c>
      <c r="J632" s="69">
        <v>9</v>
      </c>
      <c r="K632" s="31">
        <f t="shared" si="214"/>
        <v>0.32400000000000001</v>
      </c>
      <c r="L632" s="161">
        <f>SUM(H632:H634)</f>
        <v>279.1284192</v>
      </c>
      <c r="M632" s="163">
        <f>SUM(I632:I634)</f>
        <v>160.51087935595169</v>
      </c>
      <c r="N632" s="164">
        <f>SUM(K632:K634)</f>
        <v>0.76300000000000001</v>
      </c>
      <c r="O632" s="177"/>
      <c r="P632" s="151"/>
      <c r="Q632" s="154"/>
      <c r="V632" s="32">
        <v>420</v>
      </c>
      <c r="W632" s="2">
        <v>620</v>
      </c>
      <c r="X632" s="12">
        <f t="shared" si="205"/>
        <v>241.51811385853938</v>
      </c>
      <c r="Y632" s="12">
        <f t="shared" si="206"/>
        <v>356.5267395054629</v>
      </c>
      <c r="Z632" s="2">
        <v>30</v>
      </c>
      <c r="AA632" s="2">
        <v>50</v>
      </c>
    </row>
    <row r="633" spans="2:27" x14ac:dyDescent="0.25">
      <c r="B633" s="62">
        <v>43326</v>
      </c>
      <c r="C633" s="70">
        <v>1</v>
      </c>
      <c r="D633" s="70">
        <v>10.71</v>
      </c>
      <c r="E633" s="94">
        <v>0.33</v>
      </c>
      <c r="F633" s="70">
        <v>20</v>
      </c>
      <c r="G633" s="26">
        <f t="shared" si="211"/>
        <v>3946.1400000000003</v>
      </c>
      <c r="H633" s="26">
        <f t="shared" si="212"/>
        <v>56.824416000000006</v>
      </c>
      <c r="I633" s="68">
        <f t="shared" si="213"/>
        <v>32.676489936745256</v>
      </c>
      <c r="J633" s="69">
        <v>8</v>
      </c>
      <c r="K633" s="31">
        <f t="shared" si="214"/>
        <v>0.16</v>
      </c>
      <c r="L633" s="165"/>
      <c r="M633" s="165"/>
      <c r="N633" s="165"/>
      <c r="O633" s="177"/>
      <c r="P633" s="151"/>
      <c r="Q633" s="154"/>
      <c r="V633" s="32">
        <v>420</v>
      </c>
      <c r="W633" s="2">
        <v>620</v>
      </c>
      <c r="X633" s="12">
        <f t="shared" si="205"/>
        <v>241.51811385853938</v>
      </c>
      <c r="Y633" s="12">
        <f t="shared" si="206"/>
        <v>356.5267395054629</v>
      </c>
      <c r="Z633" s="2">
        <v>30</v>
      </c>
      <c r="AA633" s="2">
        <v>50</v>
      </c>
    </row>
    <row r="634" spans="2:27" x14ac:dyDescent="0.25">
      <c r="B634" s="62">
        <v>43326</v>
      </c>
      <c r="C634" s="70">
        <v>2</v>
      </c>
      <c r="D634" s="70">
        <v>10.85</v>
      </c>
      <c r="E634" s="94">
        <v>0.38</v>
      </c>
      <c r="F634" s="70">
        <v>31</v>
      </c>
      <c r="G634" s="26">
        <f t="shared" si="211"/>
        <v>4544.04</v>
      </c>
      <c r="H634" s="26">
        <f t="shared" si="212"/>
        <v>101.4229728</v>
      </c>
      <c r="I634" s="68">
        <f t="shared" si="213"/>
        <v>58.322583553766528</v>
      </c>
      <c r="J634" s="69">
        <v>9</v>
      </c>
      <c r="K634" s="31">
        <f t="shared" si="214"/>
        <v>0.27900000000000003</v>
      </c>
      <c r="L634" s="165"/>
      <c r="M634" s="165"/>
      <c r="N634" s="165"/>
      <c r="O634" s="178"/>
      <c r="P634" s="152"/>
      <c r="Q634" s="155"/>
      <c r="V634" s="32">
        <v>420</v>
      </c>
      <c r="W634" s="2">
        <v>620</v>
      </c>
      <c r="X634" s="12">
        <f t="shared" si="205"/>
        <v>241.51811385853938</v>
      </c>
      <c r="Y634" s="12">
        <f t="shared" si="206"/>
        <v>356.5267395054629</v>
      </c>
      <c r="Z634" s="2">
        <v>30</v>
      </c>
      <c r="AA634" s="2">
        <v>50</v>
      </c>
    </row>
    <row r="635" spans="2:27" x14ac:dyDescent="0.25">
      <c r="B635" s="62">
        <v>43327</v>
      </c>
      <c r="C635" s="70">
        <v>3</v>
      </c>
      <c r="D635" s="70">
        <v>10.8</v>
      </c>
      <c r="E635" s="94">
        <v>0.28999999999999998</v>
      </c>
      <c r="F635" s="70">
        <v>27</v>
      </c>
      <c r="G635" s="26">
        <f t="shared" si="211"/>
        <v>3467.8199999999997</v>
      </c>
      <c r="H635" s="26">
        <f t="shared" si="212"/>
        <v>67.414420799999988</v>
      </c>
      <c r="I635" s="68">
        <f t="shared" si="213"/>
        <v>38.766199424956859</v>
      </c>
      <c r="J635" s="69">
        <v>7</v>
      </c>
      <c r="K635" s="31">
        <f t="shared" si="214"/>
        <v>0.189</v>
      </c>
      <c r="L635" s="161">
        <f>SUM(H635:H637)</f>
        <v>289.8906192</v>
      </c>
      <c r="M635" s="163">
        <f>SUM(I635:I637)</f>
        <v>166.69960851063828</v>
      </c>
      <c r="N635" s="164">
        <f>SUM(K635:K637)</f>
        <v>0.76900000000000002</v>
      </c>
      <c r="O635" s="161">
        <f>SUM(L635:L645)/3</f>
        <v>270.48996</v>
      </c>
      <c r="P635" s="156">
        <f t="shared" ref="P635:Q635" si="221">SUM(M635:M645)/3</f>
        <v>155.54339275445659</v>
      </c>
      <c r="Q635" s="157">
        <f t="shared" si="221"/>
        <v>0.71233333333333337</v>
      </c>
      <c r="V635" s="32">
        <v>420</v>
      </c>
      <c r="W635" s="2">
        <v>620</v>
      </c>
      <c r="X635" s="12">
        <f t="shared" si="205"/>
        <v>241.51811385853938</v>
      </c>
      <c r="Y635" s="12">
        <f t="shared" si="206"/>
        <v>356.5267395054629</v>
      </c>
      <c r="Z635" s="2">
        <v>30</v>
      </c>
      <c r="AA635" s="2">
        <v>50</v>
      </c>
    </row>
    <row r="636" spans="2:27" x14ac:dyDescent="0.25">
      <c r="B636" s="62">
        <v>43327</v>
      </c>
      <c r="C636" s="70">
        <v>1</v>
      </c>
      <c r="D636" s="70">
        <v>11.3</v>
      </c>
      <c r="E636" s="94">
        <v>0.5</v>
      </c>
      <c r="F636" s="70">
        <v>20</v>
      </c>
      <c r="G636" s="26">
        <f t="shared" si="211"/>
        <v>5979</v>
      </c>
      <c r="H636" s="26">
        <f t="shared" si="212"/>
        <v>86.0976</v>
      </c>
      <c r="I636" s="68">
        <f t="shared" si="213"/>
        <v>49.509833237492806</v>
      </c>
      <c r="J636" s="69">
        <v>11</v>
      </c>
      <c r="K636" s="31">
        <f t="shared" si="214"/>
        <v>0.22</v>
      </c>
      <c r="L636" s="165"/>
      <c r="M636" s="165"/>
      <c r="N636" s="165"/>
      <c r="O636" s="177"/>
      <c r="P636" s="151"/>
      <c r="Q636" s="154"/>
      <c r="V636" s="32">
        <v>420</v>
      </c>
      <c r="W636" s="2">
        <v>620</v>
      </c>
      <c r="X636" s="12">
        <f t="shared" si="205"/>
        <v>241.51811385853938</v>
      </c>
      <c r="Y636" s="12">
        <f t="shared" si="206"/>
        <v>356.5267395054629</v>
      </c>
      <c r="Z636" s="2">
        <v>30</v>
      </c>
      <c r="AA636" s="2">
        <v>50</v>
      </c>
    </row>
    <row r="637" spans="2:27" x14ac:dyDescent="0.25">
      <c r="B637" s="62">
        <v>43327</v>
      </c>
      <c r="C637" s="70">
        <v>2</v>
      </c>
      <c r="D637" s="70">
        <v>10.7</v>
      </c>
      <c r="E637" s="94">
        <v>0.44</v>
      </c>
      <c r="F637" s="70">
        <v>36</v>
      </c>
      <c r="G637" s="26">
        <f t="shared" si="211"/>
        <v>5261.52</v>
      </c>
      <c r="H637" s="26">
        <f t="shared" si="212"/>
        <v>136.37859840000002</v>
      </c>
      <c r="I637" s="68">
        <f t="shared" si="213"/>
        <v>78.423575848188619</v>
      </c>
      <c r="J637" s="69">
        <v>10</v>
      </c>
      <c r="K637" s="31">
        <f t="shared" si="214"/>
        <v>0.36</v>
      </c>
      <c r="L637" s="165"/>
      <c r="M637" s="165"/>
      <c r="N637" s="165"/>
      <c r="O637" s="177"/>
      <c r="P637" s="151"/>
      <c r="Q637" s="154"/>
      <c r="V637" s="32">
        <v>420</v>
      </c>
      <c r="W637" s="2">
        <v>620</v>
      </c>
      <c r="X637" s="12">
        <f t="shared" si="205"/>
        <v>241.51811385853938</v>
      </c>
      <c r="Y637" s="12">
        <f t="shared" si="206"/>
        <v>356.5267395054629</v>
      </c>
      <c r="Z637" s="2">
        <v>30</v>
      </c>
      <c r="AA637" s="2">
        <v>50</v>
      </c>
    </row>
    <row r="638" spans="2:27" x14ac:dyDescent="0.25">
      <c r="B638" s="62">
        <v>43328</v>
      </c>
      <c r="C638" s="70">
        <v>3</v>
      </c>
      <c r="D638" s="70">
        <v>10.58</v>
      </c>
      <c r="E638" s="94">
        <v>0.25</v>
      </c>
      <c r="F638" s="70">
        <v>22</v>
      </c>
      <c r="G638" s="26">
        <f t="shared" si="211"/>
        <v>2989.5</v>
      </c>
      <c r="H638" s="26">
        <f t="shared" si="212"/>
        <v>47.353680000000004</v>
      </c>
      <c r="I638" s="68">
        <f t="shared" si="213"/>
        <v>27.230408280621049</v>
      </c>
      <c r="J638" s="69">
        <v>7</v>
      </c>
      <c r="K638" s="31">
        <f t="shared" si="214"/>
        <v>0.154</v>
      </c>
      <c r="L638" s="161">
        <f>SUM(H638:H641)</f>
        <v>256.4847504</v>
      </c>
      <c r="M638" s="163">
        <f>SUM(I638:I641)</f>
        <v>147.4897932144911</v>
      </c>
      <c r="N638" s="164">
        <f>SUM(K638:K641)</f>
        <v>0.69799999999999995</v>
      </c>
      <c r="O638" s="177"/>
      <c r="P638" s="151"/>
      <c r="Q638" s="154"/>
      <c r="V638" s="32">
        <v>420</v>
      </c>
      <c r="W638" s="2">
        <v>620</v>
      </c>
      <c r="X638" s="12">
        <f t="shared" si="205"/>
        <v>241.51811385853938</v>
      </c>
      <c r="Y638" s="12">
        <f t="shared" si="206"/>
        <v>356.5267395054629</v>
      </c>
      <c r="Z638" s="2">
        <v>30</v>
      </c>
      <c r="AA638" s="2">
        <v>50</v>
      </c>
    </row>
    <row r="639" spans="2:27" x14ac:dyDescent="0.25">
      <c r="B639" s="62">
        <v>43328</v>
      </c>
      <c r="C639" s="70">
        <v>1</v>
      </c>
      <c r="D639" s="70">
        <v>10.82</v>
      </c>
      <c r="E639" s="94">
        <v>0.35</v>
      </c>
      <c r="F639" s="70">
        <v>17</v>
      </c>
      <c r="G639" s="26">
        <f t="shared" si="211"/>
        <v>4185.3</v>
      </c>
      <c r="H639" s="26">
        <f t="shared" si="212"/>
        <v>51.228072000000004</v>
      </c>
      <c r="I639" s="68">
        <f t="shared" si="213"/>
        <v>29.458350776308222</v>
      </c>
      <c r="J639" s="69">
        <v>8</v>
      </c>
      <c r="K639" s="31">
        <f t="shared" si="214"/>
        <v>0.13600000000000001</v>
      </c>
      <c r="L639" s="165"/>
      <c r="M639" s="165"/>
      <c r="N639" s="165"/>
      <c r="O639" s="177"/>
      <c r="P639" s="151"/>
      <c r="Q639" s="154"/>
      <c r="V639" s="32">
        <v>420</v>
      </c>
      <c r="W639" s="2">
        <v>620</v>
      </c>
      <c r="X639" s="12">
        <f t="shared" si="205"/>
        <v>241.51811385853938</v>
      </c>
      <c r="Y639" s="12">
        <f t="shared" si="206"/>
        <v>356.5267395054629</v>
      </c>
      <c r="Z639" s="2">
        <v>30</v>
      </c>
      <c r="AA639" s="2">
        <v>50</v>
      </c>
    </row>
    <row r="640" spans="2:27" x14ac:dyDescent="0.25">
      <c r="B640" s="62">
        <v>43328</v>
      </c>
      <c r="C640" s="70">
        <v>2</v>
      </c>
      <c r="D640" s="70">
        <v>10.9</v>
      </c>
      <c r="E640" s="94">
        <v>0.34</v>
      </c>
      <c r="F640" s="70">
        <v>29</v>
      </c>
      <c r="G640" s="26">
        <f t="shared" si="211"/>
        <v>4065.7200000000003</v>
      </c>
      <c r="H640" s="26">
        <f t="shared" si="212"/>
        <v>84.892233599999997</v>
      </c>
      <c r="I640" s="68">
        <f t="shared" si="213"/>
        <v>48.816695572167909</v>
      </c>
      <c r="J640" s="69">
        <v>8</v>
      </c>
      <c r="K640" s="31">
        <f t="shared" si="214"/>
        <v>0.23200000000000001</v>
      </c>
      <c r="L640" s="165"/>
      <c r="M640" s="165"/>
      <c r="N640" s="165"/>
      <c r="O640" s="177"/>
      <c r="P640" s="151"/>
      <c r="Q640" s="154"/>
      <c r="V640" s="32">
        <v>420</v>
      </c>
      <c r="W640" s="2">
        <v>620</v>
      </c>
      <c r="X640" s="12">
        <f t="shared" si="205"/>
        <v>241.51811385853938</v>
      </c>
      <c r="Y640" s="12">
        <f t="shared" si="206"/>
        <v>356.5267395054629</v>
      </c>
      <c r="Z640" s="2">
        <v>30</v>
      </c>
      <c r="AA640" s="2">
        <v>50</v>
      </c>
    </row>
    <row r="641" spans="2:27" x14ac:dyDescent="0.25">
      <c r="B641" s="62">
        <v>43328</v>
      </c>
      <c r="C641" s="70">
        <v>3</v>
      </c>
      <c r="D641" s="70">
        <v>11</v>
      </c>
      <c r="E641" s="94">
        <v>0.53</v>
      </c>
      <c r="F641" s="70">
        <v>16</v>
      </c>
      <c r="G641" s="26">
        <f t="shared" si="211"/>
        <v>6337.7400000000007</v>
      </c>
      <c r="H641" s="26">
        <f t="shared" si="212"/>
        <v>73.010764800000004</v>
      </c>
      <c r="I641" s="68">
        <f t="shared" si="213"/>
        <v>41.984338585393907</v>
      </c>
      <c r="J641" s="69">
        <v>11</v>
      </c>
      <c r="K641" s="31">
        <f t="shared" si="214"/>
        <v>0.17599999999999999</v>
      </c>
      <c r="L641" s="162"/>
      <c r="M641" s="162"/>
      <c r="N641" s="162"/>
      <c r="O641" s="177"/>
      <c r="P641" s="151"/>
      <c r="Q641" s="154"/>
      <c r="V641" s="32">
        <v>420</v>
      </c>
      <c r="W641" s="2">
        <v>620</v>
      </c>
      <c r="X641" s="12">
        <f t="shared" si="205"/>
        <v>241.51811385853938</v>
      </c>
      <c r="Y641" s="12">
        <f t="shared" si="206"/>
        <v>356.5267395054629</v>
      </c>
      <c r="Z641" s="2">
        <v>30</v>
      </c>
      <c r="AA641" s="2">
        <v>50</v>
      </c>
    </row>
    <row r="642" spans="2:27" x14ac:dyDescent="0.25">
      <c r="B642" s="62">
        <v>43329</v>
      </c>
      <c r="C642" s="70">
        <v>1</v>
      </c>
      <c r="D642" s="70">
        <v>10.53</v>
      </c>
      <c r="E642" s="94">
        <v>0.3</v>
      </c>
      <c r="F642" s="70">
        <v>17</v>
      </c>
      <c r="G642" s="26">
        <f t="shared" si="211"/>
        <v>3587.4</v>
      </c>
      <c r="H642" s="26">
        <f t="shared" si="212"/>
        <v>43.909776000000001</v>
      </c>
      <c r="I642" s="68">
        <f t="shared" si="213"/>
        <v>25.250014951121333</v>
      </c>
      <c r="J642" s="69">
        <v>7</v>
      </c>
      <c r="K642" s="31">
        <f t="shared" si="214"/>
        <v>0.11899999999999999</v>
      </c>
      <c r="L642" s="161">
        <f>SUM(H642:H645)</f>
        <v>265.09451039999999</v>
      </c>
      <c r="M642" s="163">
        <f>SUM(I642:I645)</f>
        <v>152.44077653824036</v>
      </c>
      <c r="N642" s="164">
        <f>SUM(K642:K645)</f>
        <v>0.67</v>
      </c>
      <c r="O642" s="177"/>
      <c r="P642" s="151"/>
      <c r="Q642" s="154"/>
      <c r="V642" s="32">
        <v>420</v>
      </c>
      <c r="W642" s="2">
        <v>620</v>
      </c>
      <c r="X642" s="12">
        <f t="shared" si="205"/>
        <v>241.51811385853938</v>
      </c>
      <c r="Y642" s="12">
        <f t="shared" si="206"/>
        <v>356.5267395054629</v>
      </c>
      <c r="Z642" s="2">
        <v>30</v>
      </c>
      <c r="AA642" s="2">
        <v>50</v>
      </c>
    </row>
    <row r="643" spans="2:27" x14ac:dyDescent="0.25">
      <c r="B643" s="62">
        <v>43329</v>
      </c>
      <c r="C643" s="70">
        <v>2</v>
      </c>
      <c r="D643" s="70">
        <v>10.61</v>
      </c>
      <c r="E643" s="94">
        <v>0.31</v>
      </c>
      <c r="F643" s="70">
        <v>34</v>
      </c>
      <c r="G643" s="26">
        <f t="shared" si="211"/>
        <v>3706.98</v>
      </c>
      <c r="H643" s="26">
        <f t="shared" si="212"/>
        <v>90.746870400000006</v>
      </c>
      <c r="I643" s="68">
        <f t="shared" si="213"/>
        <v>52.183364232317423</v>
      </c>
      <c r="J643" s="69">
        <v>8</v>
      </c>
      <c r="K643" s="31">
        <f t="shared" si="214"/>
        <v>0.27200000000000002</v>
      </c>
      <c r="L643" s="165"/>
      <c r="M643" s="165"/>
      <c r="N643" s="165"/>
      <c r="O643" s="177"/>
      <c r="P643" s="151"/>
      <c r="Q643" s="154"/>
      <c r="V643" s="32">
        <v>420</v>
      </c>
      <c r="W643" s="2">
        <v>620</v>
      </c>
      <c r="X643" s="12">
        <f t="shared" si="205"/>
        <v>241.51811385853938</v>
      </c>
      <c r="Y643" s="12">
        <f t="shared" si="206"/>
        <v>356.5267395054629</v>
      </c>
      <c r="Z643" s="2">
        <v>30</v>
      </c>
      <c r="AA643" s="2">
        <v>50</v>
      </c>
    </row>
    <row r="644" spans="2:27" x14ac:dyDescent="0.25">
      <c r="B644" s="62">
        <v>43329</v>
      </c>
      <c r="C644" s="70">
        <v>3</v>
      </c>
      <c r="D644" s="70">
        <v>11.12</v>
      </c>
      <c r="E644" s="94">
        <v>0.61</v>
      </c>
      <c r="F644" s="70">
        <v>12</v>
      </c>
      <c r="G644" s="26">
        <f t="shared" si="211"/>
        <v>7294.38</v>
      </c>
      <c r="H644" s="26">
        <f t="shared" si="212"/>
        <v>63.023443200000003</v>
      </c>
      <c r="I644" s="68">
        <f t="shared" si="213"/>
        <v>36.241197929844738</v>
      </c>
      <c r="J644" s="69">
        <v>12</v>
      </c>
      <c r="K644" s="31">
        <f t="shared" si="214"/>
        <v>0.14399999999999999</v>
      </c>
      <c r="L644" s="165"/>
      <c r="M644" s="165"/>
      <c r="N644" s="165"/>
      <c r="O644" s="177"/>
      <c r="P644" s="151"/>
      <c r="Q644" s="154"/>
      <c r="V644" s="32">
        <v>420</v>
      </c>
      <c r="W644" s="2">
        <v>620</v>
      </c>
      <c r="X644" s="12">
        <f t="shared" si="205"/>
        <v>241.51811385853938</v>
      </c>
      <c r="Y644" s="12">
        <f t="shared" si="206"/>
        <v>356.5267395054629</v>
      </c>
      <c r="Z644" s="2">
        <v>30</v>
      </c>
      <c r="AA644" s="2">
        <v>50</v>
      </c>
    </row>
    <row r="645" spans="2:27" x14ac:dyDescent="0.25">
      <c r="B645" s="62">
        <v>43329</v>
      </c>
      <c r="C645" s="70">
        <v>2</v>
      </c>
      <c r="D645" s="70">
        <v>11.34</v>
      </c>
      <c r="E645" s="94">
        <v>0.87</v>
      </c>
      <c r="F645" s="70">
        <v>9</v>
      </c>
      <c r="G645" s="26">
        <f t="shared" si="211"/>
        <v>10403.459999999999</v>
      </c>
      <c r="H645" s="26">
        <f t="shared" si="212"/>
        <v>67.414420799999988</v>
      </c>
      <c r="I645" s="68">
        <f t="shared" si="213"/>
        <v>38.766199424956859</v>
      </c>
      <c r="J645" s="69">
        <v>15</v>
      </c>
      <c r="K645" s="31">
        <f t="shared" si="214"/>
        <v>0.13500000000000001</v>
      </c>
      <c r="L645" s="162"/>
      <c r="M645" s="162"/>
      <c r="N645" s="162"/>
      <c r="O645" s="178"/>
      <c r="P645" s="152"/>
      <c r="Q645" s="155"/>
      <c r="V645" s="32">
        <v>420</v>
      </c>
      <c r="W645" s="2">
        <v>620</v>
      </c>
      <c r="X645" s="12">
        <f t="shared" si="205"/>
        <v>241.51811385853938</v>
      </c>
      <c r="Y645" s="12">
        <f t="shared" si="206"/>
        <v>356.5267395054629</v>
      </c>
      <c r="Z645" s="2">
        <v>30</v>
      </c>
      <c r="AA645" s="2">
        <v>50</v>
      </c>
    </row>
    <row r="646" spans="2:27" x14ac:dyDescent="0.25">
      <c r="B646" s="62">
        <v>43330</v>
      </c>
      <c r="C646" s="70">
        <v>3</v>
      </c>
      <c r="D646" s="70">
        <v>11.12</v>
      </c>
      <c r="E646" s="94">
        <v>0.52</v>
      </c>
      <c r="F646" s="70">
        <v>19</v>
      </c>
      <c r="G646" s="26">
        <f t="shared" si="211"/>
        <v>6218.16</v>
      </c>
      <c r="H646" s="26">
        <f t="shared" si="212"/>
        <v>85.064428799999988</v>
      </c>
      <c r="I646" s="68">
        <f t="shared" si="213"/>
        <v>48.915715238642889</v>
      </c>
      <c r="J646" s="69">
        <v>11</v>
      </c>
      <c r="K646" s="31">
        <f t="shared" si="214"/>
        <v>0.20899999999999999</v>
      </c>
      <c r="L646" s="161">
        <f>SUM(H646:H647)</f>
        <v>230.65547040000001</v>
      </c>
      <c r="M646" s="163">
        <f>SUM(I646:I647)</f>
        <v>132.63684324324322</v>
      </c>
      <c r="N646" s="164">
        <f>SUM(K646:K647)</f>
        <v>0.51300000000000001</v>
      </c>
      <c r="O646" s="161">
        <f>SUM(L646:L652)/3</f>
        <v>228.99091680000001</v>
      </c>
      <c r="P646" s="156">
        <f t="shared" ref="P646:Q646" si="222">SUM(M646:M652)/3</f>
        <v>131.67965313398506</v>
      </c>
      <c r="Q646" s="157">
        <f t="shared" si="222"/>
        <v>0.58433333333333337</v>
      </c>
      <c r="V646" s="32">
        <v>420</v>
      </c>
      <c r="W646" s="2">
        <v>620</v>
      </c>
      <c r="X646" s="12">
        <f t="shared" si="205"/>
        <v>241.51811385853938</v>
      </c>
      <c r="Y646" s="12">
        <f t="shared" si="206"/>
        <v>356.5267395054629</v>
      </c>
      <c r="Z646" s="2">
        <v>30</v>
      </c>
      <c r="AA646" s="2">
        <v>50</v>
      </c>
    </row>
    <row r="647" spans="2:27" x14ac:dyDescent="0.25">
      <c r="B647" s="62">
        <v>43330</v>
      </c>
      <c r="C647" s="70">
        <v>1</v>
      </c>
      <c r="D647" s="70">
        <v>10.83</v>
      </c>
      <c r="E647" s="94">
        <v>0.89</v>
      </c>
      <c r="F647" s="70">
        <v>19</v>
      </c>
      <c r="G647" s="26">
        <f t="shared" si="211"/>
        <v>10642.62</v>
      </c>
      <c r="H647" s="26">
        <f t="shared" si="212"/>
        <v>145.59104160000001</v>
      </c>
      <c r="I647" s="68">
        <f t="shared" si="213"/>
        <v>83.721128004600345</v>
      </c>
      <c r="J647" s="69">
        <v>16</v>
      </c>
      <c r="K647" s="31">
        <f t="shared" si="214"/>
        <v>0.30399999999999999</v>
      </c>
      <c r="L647" s="162"/>
      <c r="M647" s="162"/>
      <c r="N647" s="162"/>
      <c r="O647" s="177"/>
      <c r="P647" s="151"/>
      <c r="Q647" s="154"/>
      <c r="V647" s="32">
        <v>420</v>
      </c>
      <c r="W647" s="2">
        <v>620</v>
      </c>
      <c r="X647" s="12">
        <f t="shared" si="205"/>
        <v>241.51811385853938</v>
      </c>
      <c r="Y647" s="12">
        <f t="shared" si="206"/>
        <v>356.5267395054629</v>
      </c>
      <c r="Z647" s="2">
        <v>30</v>
      </c>
      <c r="AA647" s="2">
        <v>50</v>
      </c>
    </row>
    <row r="648" spans="2:27" x14ac:dyDescent="0.25">
      <c r="B648" s="62">
        <v>43331</v>
      </c>
      <c r="C648" s="70">
        <v>3</v>
      </c>
      <c r="D648" s="70">
        <v>10.64</v>
      </c>
      <c r="E648" s="94">
        <v>0.21</v>
      </c>
      <c r="F648" s="70">
        <v>21</v>
      </c>
      <c r="G648" s="26">
        <f t="shared" si="211"/>
        <v>2511.1799999999998</v>
      </c>
      <c r="H648" s="26">
        <f t="shared" si="212"/>
        <v>37.969041599999997</v>
      </c>
      <c r="I648" s="68">
        <f t="shared" si="213"/>
        <v>21.833836457734328</v>
      </c>
      <c r="J648" s="69">
        <v>7</v>
      </c>
      <c r="K648" s="31">
        <f t="shared" si="214"/>
        <v>0.14699999999999999</v>
      </c>
      <c r="L648" s="161">
        <f>SUM(H648:H649)</f>
        <v>194.6666736</v>
      </c>
      <c r="M648" s="163">
        <f>SUM(I648:I649)</f>
        <v>111.94173294997125</v>
      </c>
      <c r="N648" s="164">
        <f>SUM(K648:K649)</f>
        <v>0.46699999999999997</v>
      </c>
      <c r="O648" s="177"/>
      <c r="P648" s="151"/>
      <c r="Q648" s="154"/>
      <c r="V648" s="32">
        <v>420</v>
      </c>
      <c r="W648" s="2">
        <v>620</v>
      </c>
      <c r="X648" s="12">
        <f t="shared" si="205"/>
        <v>241.51811385853938</v>
      </c>
      <c r="Y648" s="12">
        <f t="shared" si="206"/>
        <v>356.5267395054629</v>
      </c>
      <c r="Z648" s="2">
        <v>30</v>
      </c>
      <c r="AA648" s="2">
        <v>50</v>
      </c>
    </row>
    <row r="649" spans="2:27" x14ac:dyDescent="0.25">
      <c r="B649" s="62">
        <v>43331</v>
      </c>
      <c r="C649" s="70">
        <v>2</v>
      </c>
      <c r="D649" s="70">
        <v>10.91</v>
      </c>
      <c r="E649" s="94">
        <v>0.91</v>
      </c>
      <c r="F649" s="70">
        <v>20</v>
      </c>
      <c r="G649" s="26">
        <f t="shared" si="211"/>
        <v>10881.78</v>
      </c>
      <c r="H649" s="26">
        <f t="shared" si="212"/>
        <v>156.697632</v>
      </c>
      <c r="I649" s="68">
        <f t="shared" si="213"/>
        <v>90.107896492236918</v>
      </c>
      <c r="J649" s="69">
        <v>16</v>
      </c>
      <c r="K649" s="31">
        <f t="shared" si="214"/>
        <v>0.32</v>
      </c>
      <c r="L649" s="162"/>
      <c r="M649" s="162"/>
      <c r="N649" s="162"/>
      <c r="O649" s="177"/>
      <c r="P649" s="151"/>
      <c r="Q649" s="154"/>
      <c r="V649" s="32">
        <v>420</v>
      </c>
      <c r="W649" s="2">
        <v>620</v>
      </c>
      <c r="X649" s="12">
        <f t="shared" si="205"/>
        <v>241.51811385853938</v>
      </c>
      <c r="Y649" s="12">
        <f t="shared" si="206"/>
        <v>356.5267395054629</v>
      </c>
      <c r="Z649" s="2">
        <v>30</v>
      </c>
      <c r="AA649" s="2">
        <v>50</v>
      </c>
    </row>
    <row r="650" spans="2:27" x14ac:dyDescent="0.25">
      <c r="B650" s="62">
        <v>43332</v>
      </c>
      <c r="C650" s="70">
        <v>3</v>
      </c>
      <c r="D650" s="70">
        <v>11.15</v>
      </c>
      <c r="E650" s="94">
        <v>0.21</v>
      </c>
      <c r="F650" s="70">
        <v>37</v>
      </c>
      <c r="G650" s="26">
        <f t="shared" si="211"/>
        <v>2511.1799999999998</v>
      </c>
      <c r="H650" s="26">
        <f t="shared" si="212"/>
        <v>66.897835199999989</v>
      </c>
      <c r="I650" s="68">
        <f t="shared" si="213"/>
        <v>38.469140425531904</v>
      </c>
      <c r="J650" s="69">
        <v>7</v>
      </c>
      <c r="K650" s="31">
        <f t="shared" si="214"/>
        <v>0.25900000000000001</v>
      </c>
      <c r="L650" s="161">
        <f>SUM(H650:H652)</f>
        <v>261.65060640000002</v>
      </c>
      <c r="M650" s="163">
        <f>SUM(I650:I652)</f>
        <v>150.46038320874064</v>
      </c>
      <c r="N650" s="164">
        <f>SUM(K650:K652)</f>
        <v>0.77300000000000002</v>
      </c>
      <c r="O650" s="177"/>
      <c r="P650" s="151"/>
      <c r="Q650" s="154"/>
      <c r="V650" s="32">
        <v>420</v>
      </c>
      <c r="W650" s="2">
        <v>620</v>
      </c>
      <c r="X650" s="12">
        <f t="shared" si="205"/>
        <v>241.51811385853938</v>
      </c>
      <c r="Y650" s="12">
        <f t="shared" si="206"/>
        <v>356.5267395054629</v>
      </c>
      <c r="Z650" s="2">
        <v>30</v>
      </c>
      <c r="AA650" s="2">
        <v>50</v>
      </c>
    </row>
    <row r="651" spans="2:27" x14ac:dyDescent="0.25">
      <c r="B651" s="62">
        <v>43332</v>
      </c>
      <c r="C651" s="70">
        <v>1</v>
      </c>
      <c r="D651" s="70">
        <v>10.42</v>
      </c>
      <c r="E651" s="94">
        <v>0.23</v>
      </c>
      <c r="F651" s="70">
        <v>20</v>
      </c>
      <c r="G651" s="26">
        <f t="shared" si="211"/>
        <v>2750.34</v>
      </c>
      <c r="H651" s="26">
        <f t="shared" si="212"/>
        <v>39.604896000000004</v>
      </c>
      <c r="I651" s="68">
        <f t="shared" si="213"/>
        <v>22.774523289246694</v>
      </c>
      <c r="J651" s="69">
        <v>7</v>
      </c>
      <c r="K651" s="31">
        <f t="shared" si="214"/>
        <v>0.14000000000000001</v>
      </c>
      <c r="L651" s="165"/>
      <c r="M651" s="165"/>
      <c r="N651" s="165"/>
      <c r="O651" s="177"/>
      <c r="P651" s="151"/>
      <c r="Q651" s="154"/>
      <c r="V651" s="32">
        <v>420</v>
      </c>
      <c r="W651" s="2">
        <v>620</v>
      </c>
      <c r="X651" s="12">
        <f t="shared" si="205"/>
        <v>241.51811385853938</v>
      </c>
      <c r="Y651" s="12">
        <f t="shared" si="206"/>
        <v>356.5267395054629</v>
      </c>
      <c r="Z651" s="2">
        <v>30</v>
      </c>
      <c r="AA651" s="2">
        <v>50</v>
      </c>
    </row>
    <row r="652" spans="2:27" x14ac:dyDescent="0.25">
      <c r="B652" s="62">
        <v>43332</v>
      </c>
      <c r="C652" s="70">
        <v>2</v>
      </c>
      <c r="D652" s="70">
        <v>10.97</v>
      </c>
      <c r="E652" s="94">
        <v>0.53</v>
      </c>
      <c r="F652" s="70">
        <v>34</v>
      </c>
      <c r="G652" s="26">
        <f t="shared" si="211"/>
        <v>6337.7400000000007</v>
      </c>
      <c r="H652" s="26">
        <f t="shared" si="212"/>
        <v>155.14787520000002</v>
      </c>
      <c r="I652" s="68">
        <f t="shared" si="213"/>
        <v>89.216719493962046</v>
      </c>
      <c r="J652" s="69">
        <v>11</v>
      </c>
      <c r="K652" s="31">
        <f t="shared" si="214"/>
        <v>0.374</v>
      </c>
      <c r="L652" s="165"/>
      <c r="M652" s="165"/>
      <c r="N652" s="165"/>
      <c r="O652" s="178"/>
      <c r="P652" s="152"/>
      <c r="Q652" s="155"/>
      <c r="V652" s="32">
        <v>420</v>
      </c>
      <c r="W652" s="2">
        <v>620</v>
      </c>
      <c r="X652" s="12">
        <f t="shared" si="205"/>
        <v>241.51811385853938</v>
      </c>
      <c r="Y652" s="12">
        <f t="shared" si="206"/>
        <v>356.5267395054629</v>
      </c>
      <c r="Z652" s="2">
        <v>30</v>
      </c>
      <c r="AA652" s="2">
        <v>50</v>
      </c>
    </row>
    <row r="653" spans="2:27" x14ac:dyDescent="0.25">
      <c r="B653" s="62">
        <v>43333</v>
      </c>
      <c r="C653" s="70">
        <v>3</v>
      </c>
      <c r="D653" s="70">
        <v>10.59</v>
      </c>
      <c r="E653" s="94">
        <v>0.25</v>
      </c>
      <c r="F653" s="70">
        <v>35</v>
      </c>
      <c r="G653" s="26">
        <f t="shared" si="211"/>
        <v>2989.5</v>
      </c>
      <c r="H653" s="26">
        <f t="shared" si="212"/>
        <v>75.335399999999993</v>
      </c>
      <c r="I653" s="68">
        <f t="shared" si="213"/>
        <v>43.321104082806201</v>
      </c>
      <c r="J653" s="69">
        <v>7</v>
      </c>
      <c r="K653" s="31">
        <f t="shared" si="214"/>
        <v>0.245</v>
      </c>
      <c r="L653" s="161">
        <f>SUM(H653:H656)</f>
        <v>305.73257760000001</v>
      </c>
      <c r="M653" s="163">
        <f>SUM(I653:I656)</f>
        <v>175.80941782633695</v>
      </c>
      <c r="N653" s="164">
        <f>SUM(K653:K656)</f>
        <v>0.871</v>
      </c>
      <c r="O653" s="161">
        <f>SUM(L653:L664)/3</f>
        <v>268.82540639999996</v>
      </c>
      <c r="P653" s="156">
        <f t="shared" ref="P653:Q653" si="223">SUM(M653:M664)/3</f>
        <v>154.58620264519837</v>
      </c>
      <c r="Q653" s="157">
        <f t="shared" si="223"/>
        <v>0.78866666666666674</v>
      </c>
      <c r="V653" s="32">
        <v>420</v>
      </c>
      <c r="W653" s="2">
        <v>620</v>
      </c>
      <c r="X653" s="12">
        <f t="shared" ref="X653:X685" si="224">V653/$M$2</f>
        <v>241.51811385853938</v>
      </c>
      <c r="Y653" s="12">
        <f t="shared" ref="Y653:Y685" si="225">W653/$M$2</f>
        <v>356.5267395054629</v>
      </c>
      <c r="Z653" s="2">
        <v>30</v>
      </c>
      <c r="AA653" s="2">
        <v>50</v>
      </c>
    </row>
    <row r="654" spans="2:27" x14ac:dyDescent="0.25">
      <c r="B654" s="62">
        <v>43333</v>
      </c>
      <c r="C654" s="70">
        <v>1</v>
      </c>
      <c r="D654" s="70">
        <v>1028</v>
      </c>
      <c r="E654" s="94">
        <v>0.45</v>
      </c>
      <c r="F654" s="70">
        <v>20</v>
      </c>
      <c r="G654" s="26">
        <f t="shared" si="211"/>
        <v>5381.1</v>
      </c>
      <c r="H654" s="26">
        <f t="shared" si="212"/>
        <v>77.487839999999991</v>
      </c>
      <c r="I654" s="68">
        <f t="shared" si="213"/>
        <v>44.558849913743522</v>
      </c>
      <c r="J654" s="69">
        <v>9</v>
      </c>
      <c r="K654" s="31">
        <f t="shared" si="214"/>
        <v>0.18</v>
      </c>
      <c r="L654" s="165"/>
      <c r="M654" s="165"/>
      <c r="N654" s="165"/>
      <c r="O654" s="177"/>
      <c r="P654" s="151"/>
      <c r="Q654" s="154"/>
      <c r="V654" s="32">
        <v>420</v>
      </c>
      <c r="W654" s="2">
        <v>620</v>
      </c>
      <c r="X654" s="12">
        <f t="shared" si="224"/>
        <v>241.51811385853938</v>
      </c>
      <c r="Y654" s="12">
        <f t="shared" si="225"/>
        <v>356.5267395054629</v>
      </c>
      <c r="Z654" s="2">
        <v>30</v>
      </c>
      <c r="AA654" s="2">
        <v>50</v>
      </c>
    </row>
    <row r="655" spans="2:27" x14ac:dyDescent="0.25">
      <c r="B655" s="62">
        <v>43333</v>
      </c>
      <c r="C655" s="70">
        <v>2</v>
      </c>
      <c r="D655" s="70">
        <v>10.83</v>
      </c>
      <c r="E655" s="94">
        <v>0.27</v>
      </c>
      <c r="F655" s="70">
        <v>34</v>
      </c>
      <c r="G655" s="26">
        <f t="shared" ref="G655:G686" si="226">E655*$M$1</f>
        <v>3228.6600000000003</v>
      </c>
      <c r="H655" s="26">
        <f t="shared" ref="H655:H686" si="227">F655*G655/1000*$O$2</f>
        <v>79.037596800000003</v>
      </c>
      <c r="I655" s="68">
        <f t="shared" ref="I655:I686" si="228">H655/$M$2</f>
        <v>45.450026912018402</v>
      </c>
      <c r="J655" s="69">
        <v>7</v>
      </c>
      <c r="K655" s="31">
        <f t="shared" ref="K655:K686" si="229">J655*F655/1000</f>
        <v>0.23799999999999999</v>
      </c>
      <c r="L655" s="165"/>
      <c r="M655" s="165"/>
      <c r="N655" s="165"/>
      <c r="O655" s="177"/>
      <c r="P655" s="151"/>
      <c r="Q655" s="154"/>
      <c r="V655" s="32">
        <v>420</v>
      </c>
      <c r="W655" s="2">
        <v>620</v>
      </c>
      <c r="X655" s="12">
        <f t="shared" si="224"/>
        <v>241.51811385853938</v>
      </c>
      <c r="Y655" s="12">
        <f t="shared" si="225"/>
        <v>356.5267395054629</v>
      </c>
      <c r="Z655" s="2">
        <v>30</v>
      </c>
      <c r="AA655" s="2">
        <v>50</v>
      </c>
    </row>
    <row r="656" spans="2:27" x14ac:dyDescent="0.25">
      <c r="B656" s="62">
        <v>43333</v>
      </c>
      <c r="C656" s="70">
        <v>3</v>
      </c>
      <c r="D656" s="70">
        <v>10.65</v>
      </c>
      <c r="E656" s="94">
        <v>0.33</v>
      </c>
      <c r="F656" s="70">
        <v>26</v>
      </c>
      <c r="G656" s="26">
        <f t="shared" si="226"/>
        <v>3946.1400000000003</v>
      </c>
      <c r="H656" s="26">
        <f t="shared" si="227"/>
        <v>73.871740799999998</v>
      </c>
      <c r="I656" s="68">
        <f t="shared" si="228"/>
        <v>42.47943691776883</v>
      </c>
      <c r="J656" s="69">
        <v>8</v>
      </c>
      <c r="K656" s="31">
        <f t="shared" si="229"/>
        <v>0.20799999999999999</v>
      </c>
      <c r="L656" s="162"/>
      <c r="M656" s="162"/>
      <c r="N656" s="162"/>
      <c r="O656" s="177"/>
      <c r="P656" s="151"/>
      <c r="Q656" s="154"/>
      <c r="V656" s="32">
        <v>420</v>
      </c>
      <c r="W656" s="2">
        <v>620</v>
      </c>
      <c r="X656" s="12">
        <f t="shared" si="224"/>
        <v>241.51811385853938</v>
      </c>
      <c r="Y656" s="12">
        <f t="shared" si="225"/>
        <v>356.5267395054629</v>
      </c>
      <c r="Z656" s="2">
        <v>30</v>
      </c>
      <c r="AA656" s="2">
        <v>50</v>
      </c>
    </row>
    <row r="657" spans="2:27" x14ac:dyDescent="0.25">
      <c r="B657" s="62">
        <v>43334</v>
      </c>
      <c r="C657" s="70">
        <v>1</v>
      </c>
      <c r="D657" s="70">
        <v>10.7</v>
      </c>
      <c r="E657" s="94">
        <v>0.36</v>
      </c>
      <c r="F657" s="70">
        <v>19</v>
      </c>
      <c r="G657" s="26">
        <f t="shared" si="226"/>
        <v>4304.88</v>
      </c>
      <c r="H657" s="26">
        <f t="shared" si="227"/>
        <v>58.890758400000003</v>
      </c>
      <c r="I657" s="68">
        <f t="shared" si="228"/>
        <v>33.864725934445083</v>
      </c>
      <c r="J657" s="69">
        <v>8</v>
      </c>
      <c r="K657" s="31">
        <f t="shared" si="229"/>
        <v>0.152</v>
      </c>
      <c r="L657" s="161">
        <f>SUM(H657:H660)</f>
        <v>228.67522559999998</v>
      </c>
      <c r="M657" s="163">
        <f>SUM(I657:I660)</f>
        <v>131.49811707878089</v>
      </c>
      <c r="N657" s="164">
        <f>SUM(K657:K660)</f>
        <v>0.624</v>
      </c>
      <c r="O657" s="177"/>
      <c r="P657" s="151"/>
      <c r="Q657" s="154"/>
      <c r="V657" s="32">
        <v>420</v>
      </c>
      <c r="W657" s="2">
        <v>620</v>
      </c>
      <c r="X657" s="12">
        <f t="shared" si="224"/>
        <v>241.51811385853938</v>
      </c>
      <c r="Y657" s="12">
        <f t="shared" si="225"/>
        <v>356.5267395054629</v>
      </c>
      <c r="Z657" s="2">
        <v>30</v>
      </c>
      <c r="AA657" s="2">
        <v>50</v>
      </c>
    </row>
    <row r="658" spans="2:27" x14ac:dyDescent="0.25">
      <c r="B658" s="62">
        <v>43334</v>
      </c>
      <c r="C658" s="70">
        <v>2</v>
      </c>
      <c r="D658" s="70">
        <v>10.67</v>
      </c>
      <c r="E658" s="94">
        <v>0.25</v>
      </c>
      <c r="F658" s="70">
        <v>34</v>
      </c>
      <c r="G658" s="26">
        <f t="shared" si="226"/>
        <v>2989.5</v>
      </c>
      <c r="H658" s="26">
        <f t="shared" si="227"/>
        <v>73.182959999999994</v>
      </c>
      <c r="I658" s="68">
        <f t="shared" si="228"/>
        <v>42.083358251868887</v>
      </c>
      <c r="J658" s="69">
        <v>7</v>
      </c>
      <c r="K658" s="31">
        <f t="shared" si="229"/>
        <v>0.23799999999999999</v>
      </c>
      <c r="L658" s="165"/>
      <c r="M658" s="165"/>
      <c r="N658" s="165"/>
      <c r="O658" s="177"/>
      <c r="P658" s="151"/>
      <c r="Q658" s="154"/>
      <c r="V658" s="32">
        <v>420</v>
      </c>
      <c r="W658" s="2">
        <v>620</v>
      </c>
      <c r="X658" s="12">
        <f t="shared" si="224"/>
        <v>241.51811385853938</v>
      </c>
      <c r="Y658" s="12">
        <f t="shared" si="225"/>
        <v>356.5267395054629</v>
      </c>
      <c r="Z658" s="2">
        <v>30</v>
      </c>
      <c r="AA658" s="2">
        <v>50</v>
      </c>
    </row>
    <row r="659" spans="2:27" x14ac:dyDescent="0.25">
      <c r="B659" s="62">
        <v>43334</v>
      </c>
      <c r="C659" s="70">
        <v>3</v>
      </c>
      <c r="D659" s="70">
        <v>10.89</v>
      </c>
      <c r="E659" s="94">
        <v>0.47</v>
      </c>
      <c r="F659" s="70">
        <v>12</v>
      </c>
      <c r="G659" s="26">
        <f t="shared" si="226"/>
        <v>5620.2599999999993</v>
      </c>
      <c r="H659" s="26">
        <f t="shared" si="227"/>
        <v>48.559046399999993</v>
      </c>
      <c r="I659" s="68">
        <f t="shared" si="228"/>
        <v>27.923545945945939</v>
      </c>
      <c r="J659" s="69">
        <v>9</v>
      </c>
      <c r="K659" s="31">
        <f t="shared" si="229"/>
        <v>0.108</v>
      </c>
      <c r="L659" s="165"/>
      <c r="M659" s="165"/>
      <c r="N659" s="165"/>
      <c r="O659" s="177"/>
      <c r="P659" s="151"/>
      <c r="Q659" s="154"/>
      <c r="V659" s="32">
        <v>420</v>
      </c>
      <c r="W659" s="2">
        <v>620</v>
      </c>
      <c r="X659" s="12">
        <f t="shared" si="224"/>
        <v>241.51811385853938</v>
      </c>
      <c r="Y659" s="12">
        <f t="shared" si="225"/>
        <v>356.5267395054629</v>
      </c>
      <c r="Z659" s="2">
        <v>30</v>
      </c>
      <c r="AA659" s="2">
        <v>50</v>
      </c>
    </row>
    <row r="660" spans="2:27" x14ac:dyDescent="0.25">
      <c r="B660" s="62">
        <v>43334</v>
      </c>
      <c r="C660" s="70">
        <v>2</v>
      </c>
      <c r="D660" s="70">
        <v>10.4</v>
      </c>
      <c r="E660" s="94">
        <v>0.62</v>
      </c>
      <c r="F660" s="70">
        <v>9</v>
      </c>
      <c r="G660" s="26">
        <f t="shared" si="226"/>
        <v>7413.96</v>
      </c>
      <c r="H660" s="26">
        <f t="shared" si="227"/>
        <v>48.042460800000001</v>
      </c>
      <c r="I660" s="68">
        <f t="shared" si="228"/>
        <v>27.626486946520988</v>
      </c>
      <c r="J660" s="69">
        <v>14</v>
      </c>
      <c r="K660" s="31">
        <f t="shared" si="229"/>
        <v>0.126</v>
      </c>
      <c r="L660" s="162"/>
      <c r="M660" s="162"/>
      <c r="N660" s="162"/>
      <c r="O660" s="177"/>
      <c r="P660" s="151"/>
      <c r="Q660" s="154"/>
      <c r="V660" s="32">
        <v>420</v>
      </c>
      <c r="W660" s="2">
        <v>620</v>
      </c>
      <c r="X660" s="12">
        <f t="shared" si="224"/>
        <v>241.51811385853938</v>
      </c>
      <c r="Y660" s="12">
        <f t="shared" si="225"/>
        <v>356.5267395054629</v>
      </c>
      <c r="Z660" s="2">
        <v>30</v>
      </c>
      <c r="AA660" s="2">
        <v>50</v>
      </c>
    </row>
    <row r="661" spans="2:27" x14ac:dyDescent="0.25">
      <c r="B661" s="62">
        <v>43335</v>
      </c>
      <c r="C661" s="70">
        <v>3</v>
      </c>
      <c r="D661" s="70">
        <v>11</v>
      </c>
      <c r="E661" s="94">
        <v>0.36</v>
      </c>
      <c r="F661" s="70">
        <v>26</v>
      </c>
      <c r="G661" s="26">
        <f t="shared" si="226"/>
        <v>4304.88</v>
      </c>
      <c r="H661" s="26">
        <f t="shared" si="227"/>
        <v>80.5873536</v>
      </c>
      <c r="I661" s="68">
        <f t="shared" si="228"/>
        <v>46.341203910293267</v>
      </c>
      <c r="J661" s="69">
        <v>9</v>
      </c>
      <c r="K661" s="31">
        <f t="shared" si="229"/>
        <v>0.23400000000000001</v>
      </c>
      <c r="L661" s="161">
        <f>SUM(H661:H664)</f>
        <v>272.06841599999996</v>
      </c>
      <c r="M661" s="163">
        <f>SUM(I661:I664)</f>
        <v>156.45107303047729</v>
      </c>
      <c r="N661" s="164">
        <f>SUM(K661:K664)</f>
        <v>0.871</v>
      </c>
      <c r="O661" s="177"/>
      <c r="P661" s="151"/>
      <c r="Q661" s="154"/>
      <c r="V661" s="32">
        <v>420</v>
      </c>
      <c r="W661" s="2">
        <v>620</v>
      </c>
      <c r="X661" s="12">
        <f t="shared" si="224"/>
        <v>241.51811385853938</v>
      </c>
      <c r="Y661" s="12">
        <f t="shared" si="225"/>
        <v>356.5267395054629</v>
      </c>
      <c r="Z661" s="2">
        <v>30</v>
      </c>
      <c r="AA661" s="2">
        <v>50</v>
      </c>
    </row>
    <row r="662" spans="2:27" x14ac:dyDescent="0.25">
      <c r="B662" s="62">
        <v>43335</v>
      </c>
      <c r="C662" s="70">
        <v>1</v>
      </c>
      <c r="D662" s="70">
        <v>10.58</v>
      </c>
      <c r="E662" s="94">
        <v>0.26</v>
      </c>
      <c r="F662" s="70">
        <v>20</v>
      </c>
      <c r="G662" s="26">
        <f t="shared" si="226"/>
        <v>3109.08</v>
      </c>
      <c r="H662" s="26">
        <f t="shared" si="227"/>
        <v>44.770751999999995</v>
      </c>
      <c r="I662" s="68">
        <f t="shared" si="228"/>
        <v>25.745113283496259</v>
      </c>
      <c r="J662" s="69">
        <v>7</v>
      </c>
      <c r="K662" s="31">
        <f t="shared" si="229"/>
        <v>0.14000000000000001</v>
      </c>
      <c r="L662" s="165"/>
      <c r="M662" s="165"/>
      <c r="N662" s="165"/>
      <c r="O662" s="177"/>
      <c r="P662" s="151"/>
      <c r="Q662" s="154"/>
      <c r="V662" s="32">
        <v>420</v>
      </c>
      <c r="W662" s="2">
        <v>620</v>
      </c>
      <c r="X662" s="12">
        <f t="shared" si="224"/>
        <v>241.51811385853938</v>
      </c>
      <c r="Y662" s="12">
        <f t="shared" si="225"/>
        <v>356.5267395054629</v>
      </c>
      <c r="Z662" s="2">
        <v>30</v>
      </c>
      <c r="AA662" s="2">
        <v>50</v>
      </c>
    </row>
    <row r="663" spans="2:27" x14ac:dyDescent="0.25">
      <c r="B663" s="62">
        <v>43335</v>
      </c>
      <c r="C663" s="70">
        <v>2</v>
      </c>
      <c r="D663" s="70">
        <v>11.15</v>
      </c>
      <c r="E663" s="94">
        <v>0.24</v>
      </c>
      <c r="F663" s="70">
        <v>34</v>
      </c>
      <c r="G663" s="26">
        <f t="shared" si="226"/>
        <v>2869.92</v>
      </c>
      <c r="H663" s="26">
        <f t="shared" si="227"/>
        <v>70.255641600000004</v>
      </c>
      <c r="I663" s="68">
        <f t="shared" si="228"/>
        <v>40.400023921794137</v>
      </c>
      <c r="J663" s="69">
        <v>7</v>
      </c>
      <c r="K663" s="31">
        <f t="shared" si="229"/>
        <v>0.23799999999999999</v>
      </c>
      <c r="L663" s="165"/>
      <c r="M663" s="165"/>
      <c r="N663" s="165"/>
      <c r="O663" s="177"/>
      <c r="P663" s="151"/>
      <c r="Q663" s="154"/>
      <c r="V663" s="32">
        <v>420</v>
      </c>
      <c r="W663" s="2">
        <v>620</v>
      </c>
      <c r="X663" s="12">
        <f t="shared" si="224"/>
        <v>241.51811385853938</v>
      </c>
      <c r="Y663" s="12">
        <f t="shared" si="225"/>
        <v>356.5267395054629</v>
      </c>
      <c r="Z663" s="2">
        <v>30</v>
      </c>
      <c r="AA663" s="2">
        <v>50</v>
      </c>
    </row>
    <row r="664" spans="2:27" x14ac:dyDescent="0.25">
      <c r="B664" s="62">
        <v>43335</v>
      </c>
      <c r="C664" s="70">
        <v>3</v>
      </c>
      <c r="D664" s="70">
        <v>12.34</v>
      </c>
      <c r="E664" s="94">
        <v>0.24</v>
      </c>
      <c r="F664" s="70">
        <v>37</v>
      </c>
      <c r="G664" s="26">
        <f t="shared" si="226"/>
        <v>2869.92</v>
      </c>
      <c r="H664" s="26">
        <f t="shared" si="227"/>
        <v>76.454668800000007</v>
      </c>
      <c r="I664" s="68">
        <f t="shared" si="228"/>
        <v>43.964731914893619</v>
      </c>
      <c r="J664" s="69">
        <v>7</v>
      </c>
      <c r="K664" s="31">
        <f t="shared" si="229"/>
        <v>0.25900000000000001</v>
      </c>
      <c r="L664" s="162"/>
      <c r="M664" s="162"/>
      <c r="N664" s="162"/>
      <c r="O664" s="178"/>
      <c r="P664" s="152"/>
      <c r="Q664" s="155"/>
      <c r="V664" s="32">
        <v>420</v>
      </c>
      <c r="W664" s="2">
        <v>620</v>
      </c>
      <c r="X664" s="12">
        <f t="shared" si="224"/>
        <v>241.51811385853938</v>
      </c>
      <c r="Y664" s="12">
        <f t="shared" si="225"/>
        <v>356.5267395054629</v>
      </c>
      <c r="Z664" s="2">
        <v>30</v>
      </c>
      <c r="AA664" s="2">
        <v>50</v>
      </c>
    </row>
    <row r="665" spans="2:27" x14ac:dyDescent="0.25">
      <c r="B665" s="62">
        <v>43336</v>
      </c>
      <c r="C665" s="70">
        <v>1</v>
      </c>
      <c r="D665" s="70">
        <v>10.85</v>
      </c>
      <c r="E665" s="94">
        <v>0.5</v>
      </c>
      <c r="F665" s="70">
        <v>18</v>
      </c>
      <c r="G665" s="26">
        <f t="shared" si="226"/>
        <v>5979</v>
      </c>
      <c r="H665" s="26">
        <f t="shared" si="227"/>
        <v>77.487839999999991</v>
      </c>
      <c r="I665" s="68">
        <f t="shared" si="228"/>
        <v>44.558849913743522</v>
      </c>
      <c r="J665" s="69">
        <v>13</v>
      </c>
      <c r="K665" s="31">
        <f t="shared" si="229"/>
        <v>0.23400000000000001</v>
      </c>
      <c r="L665" s="161">
        <f>SUM(H665:H667)</f>
        <v>279.47280960000001</v>
      </c>
      <c r="M665" s="163">
        <f>SUM(I665:I667)</f>
        <v>160.70891868890163</v>
      </c>
      <c r="N665" s="164">
        <f>SUM(K665:K667)</f>
        <v>0.85499999999999998</v>
      </c>
      <c r="O665" s="161">
        <f>SUM(L665:L670)/3</f>
        <v>187.03268640000002</v>
      </c>
      <c r="P665" s="156">
        <f t="shared" ref="P665:Q665" si="230">SUM(M665:M670)/3</f>
        <v>107.5518610695802</v>
      </c>
      <c r="Q665" s="157">
        <f t="shared" si="230"/>
        <v>0.56166666666666665</v>
      </c>
      <c r="V665" s="32">
        <v>420</v>
      </c>
      <c r="W665" s="2">
        <v>620</v>
      </c>
      <c r="X665" s="12">
        <f t="shared" si="224"/>
        <v>241.51811385853938</v>
      </c>
      <c r="Y665" s="12">
        <f t="shared" si="225"/>
        <v>356.5267395054629</v>
      </c>
      <c r="Z665" s="2">
        <v>30</v>
      </c>
      <c r="AA665" s="2">
        <v>50</v>
      </c>
    </row>
    <row r="666" spans="2:27" x14ac:dyDescent="0.25">
      <c r="B666" s="62">
        <v>43336</v>
      </c>
      <c r="C666" s="70">
        <v>2</v>
      </c>
      <c r="D666" s="70">
        <v>10.84</v>
      </c>
      <c r="E666" s="94">
        <v>0.22</v>
      </c>
      <c r="F666" s="70">
        <v>33</v>
      </c>
      <c r="G666" s="26">
        <f t="shared" si="226"/>
        <v>2630.76</v>
      </c>
      <c r="H666" s="26">
        <f t="shared" si="227"/>
        <v>62.506857599999996</v>
      </c>
      <c r="I666" s="68">
        <f t="shared" si="228"/>
        <v>35.944138930419776</v>
      </c>
      <c r="J666" s="69">
        <v>7</v>
      </c>
      <c r="K666" s="31">
        <f t="shared" si="229"/>
        <v>0.23100000000000001</v>
      </c>
      <c r="L666" s="165"/>
      <c r="M666" s="165"/>
      <c r="N666" s="165"/>
      <c r="O666" s="177"/>
      <c r="P666" s="151"/>
      <c r="Q666" s="154"/>
      <c r="V666" s="32">
        <v>420</v>
      </c>
      <c r="W666" s="2">
        <v>620</v>
      </c>
      <c r="X666" s="12">
        <f t="shared" si="224"/>
        <v>241.51811385853938</v>
      </c>
      <c r="Y666" s="12">
        <f t="shared" si="225"/>
        <v>356.5267395054629</v>
      </c>
      <c r="Z666" s="2">
        <v>30</v>
      </c>
      <c r="AA666" s="2">
        <v>50</v>
      </c>
    </row>
    <row r="667" spans="2:27" x14ac:dyDescent="0.25">
      <c r="B667" s="62">
        <v>43336</v>
      </c>
      <c r="C667" s="70">
        <v>3</v>
      </c>
      <c r="D667" s="70">
        <v>10.93</v>
      </c>
      <c r="E667" s="94">
        <v>0.54</v>
      </c>
      <c r="F667" s="70">
        <v>30</v>
      </c>
      <c r="G667" s="26">
        <f t="shared" si="226"/>
        <v>6457.3200000000006</v>
      </c>
      <c r="H667" s="26">
        <f t="shared" si="227"/>
        <v>139.47811200000001</v>
      </c>
      <c r="I667" s="68">
        <f t="shared" si="228"/>
        <v>80.20592984473835</v>
      </c>
      <c r="J667" s="69">
        <v>13</v>
      </c>
      <c r="K667" s="31">
        <f t="shared" si="229"/>
        <v>0.39</v>
      </c>
      <c r="L667" s="165"/>
      <c r="M667" s="165"/>
      <c r="N667" s="165"/>
      <c r="O667" s="177"/>
      <c r="P667" s="151"/>
      <c r="Q667" s="154"/>
      <c r="V667" s="32">
        <v>420</v>
      </c>
      <c r="W667" s="2">
        <v>620</v>
      </c>
      <c r="X667" s="12">
        <f t="shared" si="224"/>
        <v>241.51811385853938</v>
      </c>
      <c r="Y667" s="12">
        <f t="shared" si="225"/>
        <v>356.5267395054629</v>
      </c>
      <c r="Z667" s="2">
        <v>30</v>
      </c>
      <c r="AA667" s="2">
        <v>50</v>
      </c>
    </row>
    <row r="668" spans="2:27" x14ac:dyDescent="0.25">
      <c r="B668" s="62">
        <v>43337</v>
      </c>
      <c r="C668" s="70">
        <v>2</v>
      </c>
      <c r="D668" s="70">
        <v>10.72</v>
      </c>
      <c r="E668" s="94">
        <v>0.55000000000000004</v>
      </c>
      <c r="F668" s="70">
        <v>28</v>
      </c>
      <c r="G668" s="26">
        <f t="shared" si="226"/>
        <v>6576.9000000000005</v>
      </c>
      <c r="H668" s="26">
        <f t="shared" si="227"/>
        <v>132.590304</v>
      </c>
      <c r="I668" s="68">
        <f t="shared" si="228"/>
        <v>76.245143185738925</v>
      </c>
      <c r="J668" s="69">
        <v>13</v>
      </c>
      <c r="K668" s="31">
        <f t="shared" si="229"/>
        <v>0.36399999999999999</v>
      </c>
      <c r="L668" s="44">
        <f t="shared" ref="L668" si="231">H668</f>
        <v>132.590304</v>
      </c>
      <c r="M668" s="45">
        <f t="shared" ref="M668" si="232">I668</f>
        <v>76.245143185738925</v>
      </c>
      <c r="N668" s="46">
        <f>K668</f>
        <v>0.36399999999999999</v>
      </c>
      <c r="O668" s="177"/>
      <c r="P668" s="151"/>
      <c r="Q668" s="154"/>
      <c r="V668" s="32">
        <v>420</v>
      </c>
      <c r="W668" s="2">
        <v>620</v>
      </c>
      <c r="X668" s="12">
        <f t="shared" si="224"/>
        <v>241.51811385853938</v>
      </c>
      <c r="Y668" s="12">
        <f t="shared" si="225"/>
        <v>356.5267395054629</v>
      </c>
      <c r="Z668" s="2">
        <v>30</v>
      </c>
      <c r="AA668" s="2">
        <v>50</v>
      </c>
    </row>
    <row r="669" spans="2:27" x14ac:dyDescent="0.25">
      <c r="B669" s="62">
        <v>43338</v>
      </c>
      <c r="C669" s="70">
        <v>3</v>
      </c>
      <c r="D669" s="70">
        <v>10.81</v>
      </c>
      <c r="E669" s="94">
        <v>0.39</v>
      </c>
      <c r="F669" s="70">
        <v>37</v>
      </c>
      <c r="G669" s="26">
        <f t="shared" si="226"/>
        <v>4663.62</v>
      </c>
      <c r="H669" s="26">
        <f t="shared" si="227"/>
        <v>124.2388368</v>
      </c>
      <c r="I669" s="68">
        <f t="shared" si="228"/>
        <v>71.442689361702122</v>
      </c>
      <c r="J669" s="69">
        <v>10</v>
      </c>
      <c r="K669" s="31">
        <f t="shared" si="229"/>
        <v>0.37</v>
      </c>
      <c r="L669" s="161">
        <f>SUM(H669:H670)</f>
        <v>149.03494560000001</v>
      </c>
      <c r="M669" s="163">
        <f>SUM(I669:I670)</f>
        <v>85.70152133410005</v>
      </c>
      <c r="N669" s="164">
        <f>SUM(K669:K670)</f>
        <v>0.46599999999999997</v>
      </c>
      <c r="O669" s="177"/>
      <c r="P669" s="151"/>
      <c r="Q669" s="154"/>
      <c r="V669" s="32">
        <v>420</v>
      </c>
      <c r="W669" s="2">
        <v>620</v>
      </c>
      <c r="X669" s="12">
        <f t="shared" si="224"/>
        <v>241.51811385853938</v>
      </c>
      <c r="Y669" s="12">
        <f t="shared" si="225"/>
        <v>356.5267395054629</v>
      </c>
      <c r="Z669" s="2">
        <v>30</v>
      </c>
      <c r="AA669" s="2">
        <v>50</v>
      </c>
    </row>
    <row r="670" spans="2:27" x14ac:dyDescent="0.25">
      <c r="B670" s="62">
        <v>43338</v>
      </c>
      <c r="C670" s="70">
        <v>1</v>
      </c>
      <c r="D670" s="70">
        <v>10.85</v>
      </c>
      <c r="E670" s="94">
        <v>0.18</v>
      </c>
      <c r="F670" s="70">
        <v>16</v>
      </c>
      <c r="G670" s="26">
        <f t="shared" si="226"/>
        <v>2152.44</v>
      </c>
      <c r="H670" s="26">
        <f t="shared" si="227"/>
        <v>24.796108799999999</v>
      </c>
      <c r="I670" s="68">
        <f t="shared" si="228"/>
        <v>14.258831972397928</v>
      </c>
      <c r="J670" s="69">
        <v>6</v>
      </c>
      <c r="K670" s="31">
        <f t="shared" si="229"/>
        <v>9.6000000000000002E-2</v>
      </c>
      <c r="L670" s="162"/>
      <c r="M670" s="162"/>
      <c r="N670" s="162"/>
      <c r="O670" s="178"/>
      <c r="P670" s="152"/>
      <c r="Q670" s="155"/>
      <c r="V670" s="32">
        <v>420</v>
      </c>
      <c r="W670" s="2">
        <v>620</v>
      </c>
      <c r="X670" s="12">
        <f t="shared" si="224"/>
        <v>241.51811385853938</v>
      </c>
      <c r="Y670" s="12">
        <f t="shared" si="225"/>
        <v>356.5267395054629</v>
      </c>
      <c r="Z670" s="2">
        <v>30</v>
      </c>
      <c r="AA670" s="2">
        <v>50</v>
      </c>
    </row>
    <row r="671" spans="2:27" x14ac:dyDescent="0.25">
      <c r="B671" s="62">
        <v>43339</v>
      </c>
      <c r="C671" s="70">
        <v>1</v>
      </c>
      <c r="D671" s="70">
        <v>11.12</v>
      </c>
      <c r="E671" s="94">
        <v>0.2</v>
      </c>
      <c r="F671" s="70">
        <v>20</v>
      </c>
      <c r="G671" s="26">
        <f t="shared" si="226"/>
        <v>2391.6</v>
      </c>
      <c r="H671" s="26">
        <f t="shared" si="227"/>
        <v>34.439039999999999</v>
      </c>
      <c r="I671" s="68">
        <f t="shared" si="228"/>
        <v>19.803933294997123</v>
      </c>
      <c r="J671" s="69">
        <v>6</v>
      </c>
      <c r="K671" s="31">
        <f t="shared" si="229"/>
        <v>0.12</v>
      </c>
      <c r="L671" s="161">
        <f>SUM(H671:H673)</f>
        <v>251.40499199999999</v>
      </c>
      <c r="M671" s="163">
        <f>SUM(I671:I673)</f>
        <v>144.568713053479</v>
      </c>
      <c r="N671" s="164">
        <f>SUM(K671:K673)</f>
        <v>0.66399999999999992</v>
      </c>
      <c r="O671" s="161">
        <f>SUM(L671:L680)/3</f>
        <v>280.13289119999996</v>
      </c>
      <c r="P671" s="156">
        <f t="shared" ref="P671:Q671" si="233">SUM(M671:M680)/3</f>
        <v>161.08849407705577</v>
      </c>
      <c r="Q671" s="157">
        <f t="shared" si="233"/>
        <v>0.746</v>
      </c>
      <c r="V671" s="32">
        <v>420</v>
      </c>
      <c r="W671" s="2">
        <v>620</v>
      </c>
      <c r="X671" s="12">
        <f t="shared" si="224"/>
        <v>241.51811385853938</v>
      </c>
      <c r="Y671" s="12">
        <f t="shared" si="225"/>
        <v>356.5267395054629</v>
      </c>
      <c r="Z671" s="2">
        <v>30</v>
      </c>
      <c r="AA671" s="2">
        <v>50</v>
      </c>
    </row>
    <row r="672" spans="2:27" x14ac:dyDescent="0.25">
      <c r="B672" s="62">
        <v>43339</v>
      </c>
      <c r="C672" s="70">
        <v>2</v>
      </c>
      <c r="D672" s="70">
        <v>11.05</v>
      </c>
      <c r="E672" s="94">
        <v>0.4</v>
      </c>
      <c r="F672" s="70">
        <v>28</v>
      </c>
      <c r="G672" s="26">
        <f t="shared" si="226"/>
        <v>4783.2</v>
      </c>
      <c r="H672" s="26">
        <f t="shared" si="227"/>
        <v>96.429311999999996</v>
      </c>
      <c r="I672" s="68">
        <f t="shared" si="228"/>
        <v>55.451013225991943</v>
      </c>
      <c r="J672" s="69">
        <v>8</v>
      </c>
      <c r="K672" s="31">
        <f t="shared" si="229"/>
        <v>0.224</v>
      </c>
      <c r="L672" s="165"/>
      <c r="M672" s="165"/>
      <c r="N672" s="165"/>
      <c r="O672" s="177"/>
      <c r="P672" s="151"/>
      <c r="Q672" s="154"/>
      <c r="V672" s="32">
        <v>420</v>
      </c>
      <c r="W672" s="2">
        <v>620</v>
      </c>
      <c r="X672" s="12">
        <f t="shared" si="224"/>
        <v>241.51811385853938</v>
      </c>
      <c r="Y672" s="12">
        <f t="shared" si="225"/>
        <v>356.5267395054629</v>
      </c>
      <c r="Z672" s="2">
        <v>30</v>
      </c>
      <c r="AA672" s="2">
        <v>50</v>
      </c>
    </row>
    <row r="673" spans="2:27" x14ac:dyDescent="0.25">
      <c r="B673" s="62">
        <v>43339</v>
      </c>
      <c r="C673" s="70">
        <v>3</v>
      </c>
      <c r="D673" s="70">
        <v>9.42</v>
      </c>
      <c r="E673" s="94">
        <v>0.35</v>
      </c>
      <c r="F673" s="70">
        <v>40</v>
      </c>
      <c r="G673" s="26">
        <f t="shared" si="226"/>
        <v>4185.3</v>
      </c>
      <c r="H673" s="26">
        <f t="shared" si="227"/>
        <v>120.53664000000001</v>
      </c>
      <c r="I673" s="68">
        <f t="shared" si="228"/>
        <v>69.313766532489936</v>
      </c>
      <c r="J673" s="69">
        <v>8</v>
      </c>
      <c r="K673" s="31">
        <f t="shared" si="229"/>
        <v>0.32</v>
      </c>
      <c r="L673" s="165"/>
      <c r="M673" s="165"/>
      <c r="N673" s="165"/>
      <c r="O673" s="177"/>
      <c r="P673" s="151"/>
      <c r="Q673" s="154"/>
      <c r="V673" s="32">
        <v>420</v>
      </c>
      <c r="W673" s="2">
        <v>620</v>
      </c>
      <c r="X673" s="12">
        <f t="shared" si="224"/>
        <v>241.51811385853938</v>
      </c>
      <c r="Y673" s="12">
        <f t="shared" si="225"/>
        <v>356.5267395054629</v>
      </c>
      <c r="Z673" s="2">
        <v>30</v>
      </c>
      <c r="AA673" s="2">
        <v>50</v>
      </c>
    </row>
    <row r="674" spans="2:27" x14ac:dyDescent="0.25">
      <c r="B674" s="62">
        <v>43340</v>
      </c>
      <c r="C674" s="70">
        <v>2</v>
      </c>
      <c r="D674" s="70">
        <v>9.7200000000000006</v>
      </c>
      <c r="E674" s="94">
        <v>0.39</v>
      </c>
      <c r="F674" s="70">
        <v>34</v>
      </c>
      <c r="G674" s="26">
        <f t="shared" si="226"/>
        <v>4663.62</v>
      </c>
      <c r="H674" s="26">
        <f t="shared" si="227"/>
        <v>114.16541759999998</v>
      </c>
      <c r="I674" s="68">
        <f t="shared" si="228"/>
        <v>65.650038872915459</v>
      </c>
      <c r="J674" s="69">
        <v>8</v>
      </c>
      <c r="K674" s="31">
        <f t="shared" si="229"/>
        <v>0.27200000000000002</v>
      </c>
      <c r="L674" s="161">
        <f>SUM(H674:H676)</f>
        <v>284.46647039999999</v>
      </c>
      <c r="M674" s="163">
        <f>SUM(I674:I676)</f>
        <v>163.58048901667624</v>
      </c>
      <c r="N674" s="164">
        <f>SUM(K674:K676)</f>
        <v>0.73399999999999999</v>
      </c>
      <c r="O674" s="177"/>
      <c r="P674" s="151"/>
      <c r="Q674" s="154"/>
      <c r="V674" s="32">
        <v>420</v>
      </c>
      <c r="W674" s="2">
        <v>620</v>
      </c>
      <c r="X674" s="12">
        <f t="shared" si="224"/>
        <v>241.51811385853938</v>
      </c>
      <c r="Y674" s="12">
        <f t="shared" si="225"/>
        <v>356.5267395054629</v>
      </c>
      <c r="Z674" s="2">
        <v>30</v>
      </c>
      <c r="AA674" s="2">
        <v>50</v>
      </c>
    </row>
    <row r="675" spans="2:27" x14ac:dyDescent="0.25">
      <c r="B675" s="62">
        <v>43340</v>
      </c>
      <c r="C675" s="70">
        <v>3</v>
      </c>
      <c r="D675" s="70">
        <v>10.8</v>
      </c>
      <c r="E675" s="94">
        <v>0.52</v>
      </c>
      <c r="F675" s="70">
        <v>19</v>
      </c>
      <c r="G675" s="26">
        <f t="shared" si="226"/>
        <v>6218.16</v>
      </c>
      <c r="H675" s="26">
        <f t="shared" si="227"/>
        <v>85.064428799999988</v>
      </c>
      <c r="I675" s="68">
        <f t="shared" si="228"/>
        <v>48.915715238642889</v>
      </c>
      <c r="J675" s="69">
        <v>12</v>
      </c>
      <c r="K675" s="31">
        <f t="shared" si="229"/>
        <v>0.22800000000000001</v>
      </c>
      <c r="L675" s="165"/>
      <c r="M675" s="165"/>
      <c r="N675" s="165"/>
      <c r="O675" s="177"/>
      <c r="P675" s="151"/>
      <c r="Q675" s="154"/>
      <c r="V675" s="32">
        <v>420</v>
      </c>
      <c r="W675" s="2">
        <v>620</v>
      </c>
      <c r="X675" s="12">
        <f t="shared" si="224"/>
        <v>241.51811385853938</v>
      </c>
      <c r="Y675" s="12">
        <f t="shared" si="225"/>
        <v>356.5267395054629</v>
      </c>
      <c r="Z675" s="2">
        <v>30</v>
      </c>
      <c r="AA675" s="2">
        <v>50</v>
      </c>
    </row>
    <row r="676" spans="2:27" x14ac:dyDescent="0.25">
      <c r="B676" s="62">
        <v>43340</v>
      </c>
      <c r="C676" s="70">
        <v>1</v>
      </c>
      <c r="D676" s="70">
        <v>10.92</v>
      </c>
      <c r="E676" s="94">
        <v>0.55000000000000004</v>
      </c>
      <c r="F676" s="70">
        <v>18</v>
      </c>
      <c r="G676" s="26">
        <f t="shared" si="226"/>
        <v>6576.9000000000005</v>
      </c>
      <c r="H676" s="26">
        <f t="shared" si="227"/>
        <v>85.236624000000006</v>
      </c>
      <c r="I676" s="68">
        <f t="shared" si="228"/>
        <v>49.014734905117884</v>
      </c>
      <c r="J676" s="69">
        <v>13</v>
      </c>
      <c r="K676" s="31">
        <f t="shared" si="229"/>
        <v>0.23400000000000001</v>
      </c>
      <c r="L676" s="165"/>
      <c r="M676" s="165"/>
      <c r="N676" s="165"/>
      <c r="O676" s="177"/>
      <c r="P676" s="151"/>
      <c r="Q676" s="154"/>
      <c r="V676" s="32">
        <v>420</v>
      </c>
      <c r="W676" s="2">
        <v>620</v>
      </c>
      <c r="X676" s="12">
        <f t="shared" si="224"/>
        <v>241.51811385853938</v>
      </c>
      <c r="Y676" s="12">
        <f t="shared" si="225"/>
        <v>356.5267395054629</v>
      </c>
      <c r="Z676" s="2">
        <v>30</v>
      </c>
      <c r="AA676" s="2">
        <v>50</v>
      </c>
    </row>
    <row r="677" spans="2:27" x14ac:dyDescent="0.25">
      <c r="B677" s="62">
        <v>43341</v>
      </c>
      <c r="C677" s="70">
        <v>2</v>
      </c>
      <c r="D677" s="70">
        <v>9.9499999999999993</v>
      </c>
      <c r="E677" s="94">
        <v>0.39</v>
      </c>
      <c r="F677" s="70">
        <v>32</v>
      </c>
      <c r="G677" s="26">
        <f t="shared" si="226"/>
        <v>4663.62</v>
      </c>
      <c r="H677" s="26">
        <f t="shared" si="227"/>
        <v>107.4498048</v>
      </c>
      <c r="I677" s="68">
        <f t="shared" si="228"/>
        <v>61.788271880391022</v>
      </c>
      <c r="J677" s="69">
        <v>8</v>
      </c>
      <c r="K677" s="31">
        <f t="shared" si="229"/>
        <v>0.25600000000000001</v>
      </c>
      <c r="L677" s="161">
        <f>SUM(H677:H680)</f>
        <v>304.52721120000001</v>
      </c>
      <c r="M677" s="163">
        <f>SUM(I677:I680)</f>
        <v>175.11628016101204</v>
      </c>
      <c r="N677" s="164">
        <f>SUM(K677:K680)</f>
        <v>0.84</v>
      </c>
      <c r="O677" s="177"/>
      <c r="P677" s="151"/>
      <c r="Q677" s="154"/>
      <c r="V677" s="32">
        <v>420</v>
      </c>
      <c r="W677" s="2">
        <v>620</v>
      </c>
      <c r="X677" s="12">
        <f t="shared" si="224"/>
        <v>241.51811385853938</v>
      </c>
      <c r="Y677" s="12">
        <f t="shared" si="225"/>
        <v>356.5267395054629</v>
      </c>
      <c r="Z677" s="2">
        <v>30</v>
      </c>
      <c r="AA677" s="2">
        <v>50</v>
      </c>
    </row>
    <row r="678" spans="2:27" x14ac:dyDescent="0.25">
      <c r="B678" s="62">
        <v>43341</v>
      </c>
      <c r="C678" s="70">
        <v>3</v>
      </c>
      <c r="D678" s="70">
        <v>10.46</v>
      </c>
      <c r="E678" s="94">
        <v>0.28999999999999998</v>
      </c>
      <c r="F678" s="70">
        <v>30</v>
      </c>
      <c r="G678" s="26">
        <f t="shared" si="226"/>
        <v>3467.8199999999997</v>
      </c>
      <c r="H678" s="26">
        <f t="shared" si="227"/>
        <v>74.904911999999996</v>
      </c>
      <c r="I678" s="68">
        <f t="shared" si="228"/>
        <v>43.07355491661874</v>
      </c>
      <c r="J678" s="69">
        <v>7</v>
      </c>
      <c r="K678" s="31">
        <f t="shared" si="229"/>
        <v>0.21</v>
      </c>
      <c r="L678" s="165"/>
      <c r="M678" s="165"/>
      <c r="N678" s="165"/>
      <c r="O678" s="177"/>
      <c r="P678" s="151"/>
      <c r="Q678" s="154"/>
      <c r="V678" s="32">
        <v>420</v>
      </c>
      <c r="W678" s="2">
        <v>620</v>
      </c>
      <c r="X678" s="12">
        <f t="shared" si="224"/>
        <v>241.51811385853938</v>
      </c>
      <c r="Y678" s="12">
        <f t="shared" si="225"/>
        <v>356.5267395054629</v>
      </c>
      <c r="Z678" s="2">
        <v>30</v>
      </c>
      <c r="AA678" s="2">
        <v>50</v>
      </c>
    </row>
    <row r="679" spans="2:27" x14ac:dyDescent="0.25">
      <c r="B679" s="62">
        <v>43341</v>
      </c>
      <c r="C679" s="70">
        <v>1</v>
      </c>
      <c r="D679" s="70">
        <v>10.68</v>
      </c>
      <c r="E679" s="94">
        <v>0.3</v>
      </c>
      <c r="F679" s="70">
        <v>20</v>
      </c>
      <c r="G679" s="26">
        <f t="shared" si="226"/>
        <v>3587.4</v>
      </c>
      <c r="H679" s="26">
        <f t="shared" si="227"/>
        <v>51.658560000000001</v>
      </c>
      <c r="I679" s="68">
        <f t="shared" si="228"/>
        <v>29.705899942495687</v>
      </c>
      <c r="J679" s="69">
        <v>7</v>
      </c>
      <c r="K679" s="31">
        <f t="shared" si="229"/>
        <v>0.14000000000000001</v>
      </c>
      <c r="L679" s="165"/>
      <c r="M679" s="165"/>
      <c r="N679" s="165"/>
      <c r="O679" s="177"/>
      <c r="P679" s="151"/>
      <c r="Q679" s="154"/>
      <c r="V679" s="32">
        <v>420</v>
      </c>
      <c r="W679" s="2">
        <v>620</v>
      </c>
      <c r="X679" s="12">
        <f t="shared" si="224"/>
        <v>241.51811385853938</v>
      </c>
      <c r="Y679" s="12">
        <f t="shared" si="225"/>
        <v>356.5267395054629</v>
      </c>
      <c r="Z679" s="2">
        <v>30</v>
      </c>
      <c r="AA679" s="2">
        <v>50</v>
      </c>
    </row>
    <row r="680" spans="2:27" x14ac:dyDescent="0.25">
      <c r="B680" s="62">
        <v>43341</v>
      </c>
      <c r="C680" s="70">
        <v>3</v>
      </c>
      <c r="D680" s="70">
        <v>10.7</v>
      </c>
      <c r="E680" s="94">
        <v>0.21</v>
      </c>
      <c r="F680" s="70">
        <v>39</v>
      </c>
      <c r="G680" s="26">
        <f t="shared" si="226"/>
        <v>2511.1799999999998</v>
      </c>
      <c r="H680" s="26">
        <f t="shared" si="227"/>
        <v>70.513934399999982</v>
      </c>
      <c r="I680" s="68">
        <f t="shared" si="228"/>
        <v>40.548553421506604</v>
      </c>
      <c r="J680" s="69">
        <v>6</v>
      </c>
      <c r="K680" s="31">
        <f t="shared" si="229"/>
        <v>0.23400000000000001</v>
      </c>
      <c r="L680" s="162"/>
      <c r="M680" s="162"/>
      <c r="N680" s="162"/>
      <c r="O680" s="178"/>
      <c r="P680" s="152"/>
      <c r="Q680" s="155"/>
      <c r="V680" s="32">
        <v>420</v>
      </c>
      <c r="W680" s="2">
        <v>620</v>
      </c>
      <c r="X680" s="12">
        <f t="shared" si="224"/>
        <v>241.51811385853938</v>
      </c>
      <c r="Y680" s="12">
        <f t="shared" si="225"/>
        <v>356.5267395054629</v>
      </c>
      <c r="Z680" s="2">
        <v>30</v>
      </c>
      <c r="AA680" s="2">
        <v>50</v>
      </c>
    </row>
    <row r="681" spans="2:27" x14ac:dyDescent="0.25">
      <c r="B681" s="62">
        <v>43342</v>
      </c>
      <c r="C681" s="70">
        <v>1</v>
      </c>
      <c r="D681" s="70">
        <v>10.15</v>
      </c>
      <c r="E681" s="94">
        <v>0.39</v>
      </c>
      <c r="F681" s="70">
        <v>20</v>
      </c>
      <c r="G681" s="26">
        <f t="shared" si="226"/>
        <v>4663.62</v>
      </c>
      <c r="H681" s="26">
        <f t="shared" si="227"/>
        <v>67.156127999999995</v>
      </c>
      <c r="I681" s="68">
        <f t="shared" si="228"/>
        <v>38.617669925244385</v>
      </c>
      <c r="J681" s="69">
        <v>8</v>
      </c>
      <c r="K681" s="31">
        <f t="shared" si="229"/>
        <v>0.16</v>
      </c>
      <c r="L681" s="161">
        <f>SUM(H681:H683)</f>
        <v>247.2723072</v>
      </c>
      <c r="M681" s="163">
        <f>SUM(I681:I683)</f>
        <v>142.19224105807933</v>
      </c>
      <c r="N681" s="164">
        <f>SUM(K681:K683)</f>
        <v>0.59200000000000008</v>
      </c>
      <c r="O681" s="161">
        <f>SUM(L681:L686)/3</f>
        <v>222.64839360000005</v>
      </c>
      <c r="P681" s="156">
        <f>SUM(M681:M686)/3</f>
        <v>128.03242875215639</v>
      </c>
      <c r="Q681" s="157">
        <f>SUM(N681:N686)/3</f>
        <v>0.57133333333333336</v>
      </c>
      <c r="V681" s="32">
        <v>420</v>
      </c>
      <c r="W681" s="2">
        <v>620</v>
      </c>
      <c r="X681" s="12">
        <f t="shared" si="224"/>
        <v>241.51811385853938</v>
      </c>
      <c r="Y681" s="12">
        <f t="shared" si="225"/>
        <v>356.5267395054629</v>
      </c>
      <c r="Z681" s="2">
        <v>30</v>
      </c>
      <c r="AA681" s="2">
        <v>50</v>
      </c>
    </row>
    <row r="682" spans="2:27" x14ac:dyDescent="0.25">
      <c r="B682" s="62">
        <v>43342</v>
      </c>
      <c r="C682" s="70">
        <v>2</v>
      </c>
      <c r="D682" s="70">
        <v>11.45</v>
      </c>
      <c r="E682" s="94">
        <v>0.44</v>
      </c>
      <c r="F682" s="70">
        <v>28</v>
      </c>
      <c r="G682" s="26">
        <f t="shared" si="226"/>
        <v>5261.52</v>
      </c>
      <c r="H682" s="26">
        <f t="shared" si="227"/>
        <v>106.0722432</v>
      </c>
      <c r="I682" s="68">
        <f t="shared" si="228"/>
        <v>60.996114548591144</v>
      </c>
      <c r="J682" s="69">
        <v>9</v>
      </c>
      <c r="K682" s="31">
        <f t="shared" si="229"/>
        <v>0.252</v>
      </c>
      <c r="L682" s="165"/>
      <c r="M682" s="165"/>
      <c r="N682" s="165"/>
      <c r="O682" s="177"/>
      <c r="P682" s="151"/>
      <c r="Q682" s="154"/>
      <c r="V682" s="32">
        <v>420</v>
      </c>
      <c r="W682" s="2">
        <v>620</v>
      </c>
      <c r="X682" s="12">
        <f t="shared" si="224"/>
        <v>241.51811385853938</v>
      </c>
      <c r="Y682" s="12">
        <f t="shared" si="225"/>
        <v>356.5267395054629</v>
      </c>
      <c r="Z682" s="2">
        <v>30</v>
      </c>
      <c r="AA682" s="2">
        <v>50</v>
      </c>
    </row>
    <row r="683" spans="2:27" x14ac:dyDescent="0.25">
      <c r="B683" s="62">
        <v>43342</v>
      </c>
      <c r="C683" s="70">
        <v>3</v>
      </c>
      <c r="D683" s="70">
        <v>10.98</v>
      </c>
      <c r="E683" s="94">
        <v>0.43</v>
      </c>
      <c r="F683" s="70">
        <v>20</v>
      </c>
      <c r="G683" s="26">
        <f t="shared" si="226"/>
        <v>5141.9399999999996</v>
      </c>
      <c r="H683" s="26">
        <f t="shared" si="227"/>
        <v>74.043935999999988</v>
      </c>
      <c r="I683" s="68">
        <f t="shared" si="228"/>
        <v>42.57845658424381</v>
      </c>
      <c r="J683" s="69">
        <v>9</v>
      </c>
      <c r="K683" s="31">
        <f t="shared" si="229"/>
        <v>0.18</v>
      </c>
      <c r="L683" s="165"/>
      <c r="M683" s="165"/>
      <c r="N683" s="165"/>
      <c r="O683" s="177"/>
      <c r="P683" s="151"/>
      <c r="Q683" s="154"/>
      <c r="V683" s="32">
        <v>420</v>
      </c>
      <c r="W683" s="2">
        <v>620</v>
      </c>
      <c r="X683" s="12">
        <f t="shared" si="224"/>
        <v>241.51811385853938</v>
      </c>
      <c r="Y683" s="12">
        <f t="shared" si="225"/>
        <v>356.5267395054629</v>
      </c>
      <c r="Z683" s="2">
        <v>30</v>
      </c>
      <c r="AA683" s="2">
        <v>50</v>
      </c>
    </row>
    <row r="684" spans="2:27" x14ac:dyDescent="0.25">
      <c r="B684" s="62">
        <v>43343</v>
      </c>
      <c r="C684" s="70">
        <v>2</v>
      </c>
      <c r="D684" s="70">
        <v>10.96</v>
      </c>
      <c r="E684" s="94">
        <v>0.53</v>
      </c>
      <c r="F684" s="70">
        <v>27</v>
      </c>
      <c r="G684" s="26">
        <f t="shared" si="226"/>
        <v>6337.7400000000007</v>
      </c>
      <c r="H684" s="26">
        <f t="shared" si="227"/>
        <v>123.20566560000002</v>
      </c>
      <c r="I684" s="68">
        <f t="shared" si="228"/>
        <v>70.848571362852226</v>
      </c>
      <c r="J684" s="69">
        <v>11</v>
      </c>
      <c r="K684" s="31">
        <f t="shared" si="229"/>
        <v>0.29699999999999999</v>
      </c>
      <c r="L684" s="161">
        <f>SUM(H684:H685)</f>
        <v>236.85449760000003</v>
      </c>
      <c r="M684" s="163">
        <f>SUM(I684:I685)</f>
        <v>136.20155123634274</v>
      </c>
      <c r="N684" s="164">
        <f>SUM(K684:K685)</f>
        <v>0.59699999999999998</v>
      </c>
      <c r="O684" s="177"/>
      <c r="P684" s="151"/>
      <c r="Q684" s="154"/>
      <c r="V684" s="32">
        <v>420</v>
      </c>
      <c r="W684" s="2">
        <v>620</v>
      </c>
      <c r="X684" s="12">
        <f t="shared" si="224"/>
        <v>241.51811385853938</v>
      </c>
      <c r="Y684" s="12">
        <f t="shared" si="225"/>
        <v>356.5267395054629</v>
      </c>
      <c r="Z684" s="2">
        <v>30</v>
      </c>
      <c r="AA684" s="2">
        <v>50</v>
      </c>
    </row>
    <row r="685" spans="2:27" ht="15.75" thickBot="1" x14ac:dyDescent="0.3">
      <c r="B685" s="63">
        <v>43343</v>
      </c>
      <c r="C685" s="5">
        <v>3</v>
      </c>
      <c r="D685" s="5">
        <v>11.15</v>
      </c>
      <c r="E685" s="95">
        <v>0.66</v>
      </c>
      <c r="F685" s="5">
        <v>20</v>
      </c>
      <c r="G685" s="64">
        <f t="shared" si="226"/>
        <v>7892.2800000000007</v>
      </c>
      <c r="H685" s="64">
        <f t="shared" si="227"/>
        <v>113.64883200000001</v>
      </c>
      <c r="I685" s="65">
        <f t="shared" si="228"/>
        <v>65.352979873490511</v>
      </c>
      <c r="J685" s="66">
        <v>15</v>
      </c>
      <c r="K685" s="67">
        <f t="shared" si="229"/>
        <v>0.3</v>
      </c>
      <c r="L685" s="176"/>
      <c r="M685" s="176"/>
      <c r="N685" s="176"/>
      <c r="O685" s="177"/>
      <c r="P685" s="151"/>
      <c r="Q685" s="154"/>
      <c r="V685" s="32">
        <v>420</v>
      </c>
      <c r="W685" s="2">
        <v>620</v>
      </c>
      <c r="X685" s="12">
        <f t="shared" si="224"/>
        <v>241.51811385853938</v>
      </c>
      <c r="Y685" s="12">
        <f t="shared" si="225"/>
        <v>356.5267395054629</v>
      </c>
      <c r="Z685" s="2">
        <v>30</v>
      </c>
      <c r="AA685" s="2">
        <v>50</v>
      </c>
    </row>
    <row r="686" spans="2:27" ht="15.75" thickBot="1" x14ac:dyDescent="0.3">
      <c r="B686" s="109">
        <v>43344</v>
      </c>
      <c r="C686" s="110">
        <v>2</v>
      </c>
      <c r="D686" s="110">
        <v>10.61</v>
      </c>
      <c r="E686" s="111">
        <v>0.61</v>
      </c>
      <c r="F686" s="110">
        <v>35</v>
      </c>
      <c r="G686" s="60">
        <f t="shared" si="226"/>
        <v>7294.38</v>
      </c>
      <c r="H686" s="60">
        <f t="shared" si="227"/>
        <v>183.818376</v>
      </c>
      <c r="I686" s="77">
        <f t="shared" si="228"/>
        <v>105.70349396204715</v>
      </c>
      <c r="J686" s="78">
        <v>15</v>
      </c>
      <c r="K686" s="61">
        <f t="shared" si="229"/>
        <v>0.52500000000000002</v>
      </c>
      <c r="L686" s="44">
        <f t="shared" ref="L686:L687" si="234">H686</f>
        <v>183.818376</v>
      </c>
      <c r="M686" s="45">
        <f t="shared" ref="M686:M687" si="235">I686</f>
        <v>105.70349396204715</v>
      </c>
      <c r="N686" s="112">
        <f>K686</f>
        <v>0.52500000000000002</v>
      </c>
      <c r="O686" s="179"/>
      <c r="P686" s="180"/>
      <c r="Q686" s="181"/>
      <c r="V686" s="32">
        <v>420</v>
      </c>
      <c r="W686" s="2">
        <v>620</v>
      </c>
      <c r="X686" s="12">
        <f t="shared" ref="X686:X749" si="236">V686/$M$2</f>
        <v>241.51811385853938</v>
      </c>
      <c r="Y686" s="12">
        <f t="shared" ref="Y686:Y749" si="237">W686/$M$2</f>
        <v>356.5267395054629</v>
      </c>
      <c r="Z686" s="2">
        <v>30</v>
      </c>
      <c r="AA686" s="2">
        <v>50</v>
      </c>
    </row>
    <row r="687" spans="2:27" x14ac:dyDescent="0.25">
      <c r="B687" s="62">
        <v>43345</v>
      </c>
      <c r="C687" s="70">
        <v>3</v>
      </c>
      <c r="D687" s="70">
        <v>10.64</v>
      </c>
      <c r="E687" s="94">
        <v>0.47</v>
      </c>
      <c r="F687" s="70">
        <v>14</v>
      </c>
      <c r="G687" s="60">
        <f t="shared" ref="G687" si="238">E687*$M$1</f>
        <v>5620.2599999999993</v>
      </c>
      <c r="H687" s="60">
        <f t="shared" ref="H687" si="239">F687*G687/1000*$O$2</f>
        <v>56.652220799999988</v>
      </c>
      <c r="I687" s="77">
        <f t="shared" ref="I687" si="240">H687/$M$2</f>
        <v>32.577470270270261</v>
      </c>
      <c r="J687" s="78">
        <v>14</v>
      </c>
      <c r="K687" s="61">
        <f t="shared" ref="K687" si="241">J687*F687/1000</f>
        <v>0.19600000000000001</v>
      </c>
      <c r="L687" s="44">
        <f t="shared" si="234"/>
        <v>56.652220799999988</v>
      </c>
      <c r="M687" s="45">
        <f t="shared" si="235"/>
        <v>32.577470270270261</v>
      </c>
      <c r="N687" s="46">
        <f>K687</f>
        <v>0.19600000000000001</v>
      </c>
      <c r="O687" s="147">
        <f>SUM(L687:L695)/3</f>
        <v>181.80943200000002</v>
      </c>
      <c r="P687" s="151">
        <f>SUM(M687:M695)/3</f>
        <v>104.54826451983899</v>
      </c>
      <c r="Q687" s="154">
        <f>SUM(N687:N695)/3</f>
        <v>0.83766666666666667</v>
      </c>
      <c r="V687" s="32">
        <v>420</v>
      </c>
      <c r="W687" s="2">
        <v>620</v>
      </c>
      <c r="X687" s="12">
        <f t="shared" si="236"/>
        <v>241.51811385853938</v>
      </c>
      <c r="Y687" s="12">
        <f t="shared" si="237"/>
        <v>356.5267395054629</v>
      </c>
      <c r="Z687" s="2">
        <v>30</v>
      </c>
      <c r="AA687" s="2">
        <v>50</v>
      </c>
    </row>
    <row r="688" spans="2:27" x14ac:dyDescent="0.25">
      <c r="B688" s="62">
        <v>43346</v>
      </c>
      <c r="C688" s="70">
        <v>3</v>
      </c>
      <c r="D688" s="70">
        <v>10.85</v>
      </c>
      <c r="E688" s="94">
        <v>0.14000000000000001</v>
      </c>
      <c r="F688" s="70">
        <v>37</v>
      </c>
      <c r="G688" s="60">
        <f t="shared" ref="G688:G751" si="242">E688*$M$1</f>
        <v>1674.1200000000001</v>
      </c>
      <c r="H688" s="60">
        <f t="shared" ref="H688:H751" si="243">F688*G688/1000*$O$2</f>
        <v>44.598556800000004</v>
      </c>
      <c r="I688" s="77">
        <f t="shared" ref="I688:I751" si="244">H688/$M$2</f>
        <v>25.646093617021279</v>
      </c>
      <c r="J688" s="78">
        <v>6</v>
      </c>
      <c r="K688" s="61">
        <f t="shared" ref="K688:K751" si="245">J688*F688/1000</f>
        <v>0.222</v>
      </c>
      <c r="L688" s="161">
        <f>SUM(H688:H691)</f>
        <v>203.190336</v>
      </c>
      <c r="M688" s="163">
        <f>SUM(I688:I691)</f>
        <v>116.84320644048304</v>
      </c>
      <c r="N688" s="164">
        <f>SUM(K688:K691)</f>
        <v>1.1360000000000001</v>
      </c>
      <c r="O688" s="147"/>
      <c r="P688" s="151"/>
      <c r="Q688" s="154"/>
      <c r="V688" s="32">
        <v>420</v>
      </c>
      <c r="W688" s="2">
        <v>620</v>
      </c>
      <c r="X688" s="12">
        <f t="shared" si="236"/>
        <v>241.51811385853938</v>
      </c>
      <c r="Y688" s="12">
        <f t="shared" si="237"/>
        <v>356.5267395054629</v>
      </c>
      <c r="Z688" s="2">
        <v>30</v>
      </c>
      <c r="AA688" s="2">
        <v>50</v>
      </c>
    </row>
    <row r="689" spans="2:27" x14ac:dyDescent="0.25">
      <c r="B689" s="62">
        <v>43346</v>
      </c>
      <c r="C689" s="70">
        <v>1</v>
      </c>
      <c r="D689" s="70">
        <v>10.42</v>
      </c>
      <c r="E689" s="94">
        <v>0.19</v>
      </c>
      <c r="F689" s="70">
        <v>20</v>
      </c>
      <c r="G689" s="60">
        <f t="shared" si="242"/>
        <v>2272.02</v>
      </c>
      <c r="H689" s="60">
        <f t="shared" si="243"/>
        <v>32.717088000000004</v>
      </c>
      <c r="I689" s="77">
        <f t="shared" si="244"/>
        <v>18.81373663024727</v>
      </c>
      <c r="J689" s="78">
        <v>10</v>
      </c>
      <c r="K689" s="61">
        <f t="shared" si="245"/>
        <v>0.2</v>
      </c>
      <c r="L689" s="165"/>
      <c r="M689" s="165"/>
      <c r="N689" s="165"/>
      <c r="O689" s="147"/>
      <c r="P689" s="151"/>
      <c r="Q689" s="154"/>
      <c r="V689" s="32">
        <v>420</v>
      </c>
      <c r="W689" s="2">
        <v>620</v>
      </c>
      <c r="X689" s="12">
        <f t="shared" si="236"/>
        <v>241.51811385853938</v>
      </c>
      <c r="Y689" s="12">
        <f t="shared" si="237"/>
        <v>356.5267395054629</v>
      </c>
      <c r="Z689" s="2">
        <v>30</v>
      </c>
      <c r="AA689" s="2">
        <v>50</v>
      </c>
    </row>
    <row r="690" spans="2:27" x14ac:dyDescent="0.25">
      <c r="B690" s="62">
        <v>43346</v>
      </c>
      <c r="C690" s="70">
        <v>2</v>
      </c>
      <c r="D690" s="70">
        <v>10.23</v>
      </c>
      <c r="E690" s="94">
        <v>0.19</v>
      </c>
      <c r="F690" s="70">
        <v>34</v>
      </c>
      <c r="G690" s="60">
        <f t="shared" si="242"/>
        <v>2272.02</v>
      </c>
      <c r="H690" s="60">
        <f t="shared" si="243"/>
        <v>55.61904959999999</v>
      </c>
      <c r="I690" s="77">
        <f t="shared" si="244"/>
        <v>31.983352271420348</v>
      </c>
      <c r="J690" s="78">
        <v>10</v>
      </c>
      <c r="K690" s="61">
        <f t="shared" si="245"/>
        <v>0.34</v>
      </c>
      <c r="L690" s="165"/>
      <c r="M690" s="165"/>
      <c r="N690" s="165"/>
      <c r="O690" s="147"/>
      <c r="P690" s="151"/>
      <c r="Q690" s="154"/>
      <c r="V690" s="32">
        <v>420</v>
      </c>
      <c r="W690" s="2">
        <v>620</v>
      </c>
      <c r="X690" s="12">
        <f t="shared" si="236"/>
        <v>241.51811385853938</v>
      </c>
      <c r="Y690" s="12">
        <f t="shared" si="237"/>
        <v>356.5267395054629</v>
      </c>
      <c r="Z690" s="2">
        <v>30</v>
      </c>
      <c r="AA690" s="2">
        <v>50</v>
      </c>
    </row>
    <row r="691" spans="2:27" x14ac:dyDescent="0.25">
      <c r="B691" s="62">
        <v>43346</v>
      </c>
      <c r="C691" s="70">
        <v>3</v>
      </c>
      <c r="D691" s="70">
        <v>11.14</v>
      </c>
      <c r="E691" s="94">
        <v>0.24</v>
      </c>
      <c r="F691" s="70">
        <v>34</v>
      </c>
      <c r="G691" s="60">
        <f t="shared" si="242"/>
        <v>2869.92</v>
      </c>
      <c r="H691" s="60">
        <f t="shared" si="243"/>
        <v>70.255641600000004</v>
      </c>
      <c r="I691" s="77">
        <f t="shared" si="244"/>
        <v>40.400023921794137</v>
      </c>
      <c r="J691" s="78">
        <v>11</v>
      </c>
      <c r="K691" s="61">
        <f t="shared" si="245"/>
        <v>0.374</v>
      </c>
      <c r="L691" s="162"/>
      <c r="M691" s="162"/>
      <c r="N691" s="162"/>
      <c r="O691" s="147"/>
      <c r="P691" s="151"/>
      <c r="Q691" s="154"/>
      <c r="V691" s="32">
        <v>420</v>
      </c>
      <c r="W691" s="2">
        <v>620</v>
      </c>
      <c r="X691" s="12">
        <f t="shared" si="236"/>
        <v>241.51811385853938</v>
      </c>
      <c r="Y691" s="12">
        <f t="shared" si="237"/>
        <v>356.5267395054629</v>
      </c>
      <c r="Z691" s="2">
        <v>30</v>
      </c>
      <c r="AA691" s="2">
        <v>50</v>
      </c>
    </row>
    <row r="692" spans="2:27" x14ac:dyDescent="0.25">
      <c r="B692" s="62">
        <v>43347</v>
      </c>
      <c r="C692" s="70">
        <v>1</v>
      </c>
      <c r="D692" s="70">
        <v>10.6</v>
      </c>
      <c r="E692" s="94">
        <v>0.16</v>
      </c>
      <c r="F692" s="70">
        <v>9</v>
      </c>
      <c r="G692" s="60">
        <f t="shared" si="242"/>
        <v>1913.28</v>
      </c>
      <c r="H692" s="60">
        <f t="shared" si="243"/>
        <v>12.398054399999999</v>
      </c>
      <c r="I692" s="77">
        <f t="shared" si="244"/>
        <v>7.1294159861989641</v>
      </c>
      <c r="J692" s="78">
        <v>7</v>
      </c>
      <c r="K692" s="61">
        <f t="shared" si="245"/>
        <v>6.3E-2</v>
      </c>
      <c r="L692" s="161">
        <f>SUM(H692:H695)</f>
        <v>285.58573919999998</v>
      </c>
      <c r="M692" s="163">
        <f>SUM(I692:I695)</f>
        <v>164.22411684876366</v>
      </c>
      <c r="N692" s="164">
        <f>SUM(K692:K695)</f>
        <v>1.181</v>
      </c>
      <c r="O692" s="147"/>
      <c r="P692" s="151"/>
      <c r="Q692" s="154"/>
      <c r="V692" s="32">
        <v>420</v>
      </c>
      <c r="W692" s="2">
        <v>620</v>
      </c>
      <c r="X692" s="12">
        <f t="shared" si="236"/>
        <v>241.51811385853938</v>
      </c>
      <c r="Y692" s="12">
        <f t="shared" si="237"/>
        <v>356.5267395054629</v>
      </c>
      <c r="Z692" s="2">
        <v>30</v>
      </c>
      <c r="AA692" s="2">
        <v>50</v>
      </c>
    </row>
    <row r="693" spans="2:27" x14ac:dyDescent="0.25">
      <c r="B693" s="62">
        <v>43347</v>
      </c>
      <c r="C693" s="70">
        <v>2</v>
      </c>
      <c r="D693" s="70">
        <v>10.82</v>
      </c>
      <c r="E693" s="94">
        <v>0.28000000000000003</v>
      </c>
      <c r="F693" s="70">
        <v>30</v>
      </c>
      <c r="G693" s="60">
        <f t="shared" si="242"/>
        <v>3348.2400000000002</v>
      </c>
      <c r="H693" s="60">
        <f t="shared" si="243"/>
        <v>72.321984</v>
      </c>
      <c r="I693" s="77">
        <f t="shared" si="244"/>
        <v>41.588259919493957</v>
      </c>
      <c r="J693" s="78">
        <v>12</v>
      </c>
      <c r="K693" s="61">
        <f t="shared" si="245"/>
        <v>0.36</v>
      </c>
      <c r="L693" s="165"/>
      <c r="M693" s="165"/>
      <c r="N693" s="165"/>
      <c r="O693" s="147"/>
      <c r="P693" s="151"/>
      <c r="Q693" s="154"/>
      <c r="V693" s="32">
        <v>420</v>
      </c>
      <c r="W693" s="2">
        <v>620</v>
      </c>
      <c r="X693" s="12">
        <f t="shared" si="236"/>
        <v>241.51811385853938</v>
      </c>
      <c r="Y693" s="12">
        <f t="shared" si="237"/>
        <v>356.5267395054629</v>
      </c>
      <c r="Z693" s="2">
        <v>30</v>
      </c>
      <c r="AA693" s="2">
        <v>50</v>
      </c>
    </row>
    <row r="694" spans="2:27" x14ac:dyDescent="0.25">
      <c r="B694" s="62">
        <v>43347</v>
      </c>
      <c r="C694" s="70">
        <v>3</v>
      </c>
      <c r="D694" s="70">
        <v>10.6</v>
      </c>
      <c r="E694" s="94">
        <v>0.49</v>
      </c>
      <c r="F694" s="70">
        <v>37</v>
      </c>
      <c r="G694" s="60">
        <f t="shared" si="242"/>
        <v>5859.42</v>
      </c>
      <c r="H694" s="60">
        <f t="shared" si="243"/>
        <v>156.0949488</v>
      </c>
      <c r="I694" s="77">
        <f t="shared" si="244"/>
        <v>89.761327659574462</v>
      </c>
      <c r="J694" s="78">
        <v>14</v>
      </c>
      <c r="K694" s="61">
        <f t="shared" si="245"/>
        <v>0.51800000000000002</v>
      </c>
      <c r="L694" s="165"/>
      <c r="M694" s="165"/>
      <c r="N694" s="165"/>
      <c r="O694" s="147"/>
      <c r="P694" s="151"/>
      <c r="Q694" s="154"/>
      <c r="V694" s="32">
        <v>420</v>
      </c>
      <c r="W694" s="2">
        <v>620</v>
      </c>
      <c r="X694" s="12">
        <f t="shared" si="236"/>
        <v>241.51811385853938</v>
      </c>
      <c r="Y694" s="12">
        <f t="shared" si="237"/>
        <v>356.5267395054629</v>
      </c>
      <c r="Z694" s="2">
        <v>30</v>
      </c>
      <c r="AA694" s="2">
        <v>50</v>
      </c>
    </row>
    <row r="695" spans="2:27" x14ac:dyDescent="0.25">
      <c r="B695" s="62">
        <v>43347</v>
      </c>
      <c r="C695" s="70">
        <v>1</v>
      </c>
      <c r="D695" s="70">
        <v>10.81</v>
      </c>
      <c r="E695" s="94">
        <v>0.26</v>
      </c>
      <c r="F695" s="70">
        <v>20</v>
      </c>
      <c r="G695" s="60">
        <f t="shared" si="242"/>
        <v>3109.08</v>
      </c>
      <c r="H695" s="60">
        <f t="shared" si="243"/>
        <v>44.770751999999995</v>
      </c>
      <c r="I695" s="77">
        <f t="shared" si="244"/>
        <v>25.745113283496259</v>
      </c>
      <c r="J695" s="78">
        <v>12</v>
      </c>
      <c r="K695" s="61">
        <f t="shared" si="245"/>
        <v>0.24</v>
      </c>
      <c r="L695" s="162"/>
      <c r="M695" s="162"/>
      <c r="N695" s="162"/>
      <c r="O695" s="148"/>
      <c r="P695" s="152"/>
      <c r="Q695" s="155"/>
      <c r="V695" s="32">
        <v>420</v>
      </c>
      <c r="W695" s="2">
        <v>620</v>
      </c>
      <c r="X695" s="12">
        <f t="shared" si="236"/>
        <v>241.51811385853938</v>
      </c>
      <c r="Y695" s="12">
        <f t="shared" si="237"/>
        <v>356.5267395054629</v>
      </c>
      <c r="Z695" s="2">
        <v>30</v>
      </c>
      <c r="AA695" s="2">
        <v>50</v>
      </c>
    </row>
    <row r="696" spans="2:27" x14ac:dyDescent="0.25">
      <c r="B696" s="62">
        <v>43348</v>
      </c>
      <c r="C696" s="70">
        <v>2</v>
      </c>
      <c r="D696" s="70">
        <v>10.51</v>
      </c>
      <c r="E696" s="94">
        <v>0.24</v>
      </c>
      <c r="F696" s="70">
        <v>26</v>
      </c>
      <c r="G696" s="60">
        <f t="shared" si="242"/>
        <v>2869.92</v>
      </c>
      <c r="H696" s="60">
        <f t="shared" si="243"/>
        <v>53.724902399999998</v>
      </c>
      <c r="I696" s="77">
        <f t="shared" si="244"/>
        <v>30.894135940195511</v>
      </c>
      <c r="J696" s="78">
        <v>11</v>
      </c>
      <c r="K696" s="61">
        <f t="shared" si="245"/>
        <v>0.28599999999999998</v>
      </c>
      <c r="L696" s="161">
        <f>SUM(H696:H698)</f>
        <v>244.0005984</v>
      </c>
      <c r="M696" s="163">
        <f>SUM(I696:I698)</f>
        <v>140.31086739505463</v>
      </c>
      <c r="N696" s="164">
        <f>SUM(K696:K698)</f>
        <v>1.0070000000000001</v>
      </c>
      <c r="O696" s="149">
        <f>SUM(L696:L705)/3</f>
        <v>275.82801119999999</v>
      </c>
      <c r="P696" s="156">
        <f>SUM(M696:M705)/3</f>
        <v>158.61300241518111</v>
      </c>
      <c r="Q696" s="157">
        <f>SUM(N696:N705)/3</f>
        <v>1.0933333333333335</v>
      </c>
      <c r="V696" s="32">
        <v>420</v>
      </c>
      <c r="W696" s="2">
        <v>620</v>
      </c>
      <c r="X696" s="12">
        <f t="shared" si="236"/>
        <v>241.51811385853938</v>
      </c>
      <c r="Y696" s="12">
        <f t="shared" si="237"/>
        <v>356.5267395054629</v>
      </c>
      <c r="Z696" s="2">
        <v>30</v>
      </c>
      <c r="AA696" s="2">
        <v>50</v>
      </c>
    </row>
    <row r="697" spans="2:27" x14ac:dyDescent="0.25">
      <c r="B697" s="62">
        <v>43348</v>
      </c>
      <c r="C697" s="70">
        <v>3</v>
      </c>
      <c r="D697" s="70">
        <v>10.220000000000001</v>
      </c>
      <c r="E697" s="94">
        <v>0.36</v>
      </c>
      <c r="F697" s="70">
        <v>35</v>
      </c>
      <c r="G697" s="60">
        <f t="shared" si="242"/>
        <v>4304.88</v>
      </c>
      <c r="H697" s="60">
        <f t="shared" si="243"/>
        <v>108.48297600000001</v>
      </c>
      <c r="I697" s="77">
        <f t="shared" si="244"/>
        <v>62.382389879240947</v>
      </c>
      <c r="J697" s="78">
        <v>13</v>
      </c>
      <c r="K697" s="61">
        <f t="shared" si="245"/>
        <v>0.45500000000000002</v>
      </c>
      <c r="L697" s="165"/>
      <c r="M697" s="165"/>
      <c r="N697" s="165"/>
      <c r="O697" s="147"/>
      <c r="P697" s="151"/>
      <c r="Q697" s="154"/>
      <c r="V697" s="32">
        <v>420</v>
      </c>
      <c r="W697" s="2">
        <v>620</v>
      </c>
      <c r="X697" s="12">
        <f t="shared" si="236"/>
        <v>241.51811385853938</v>
      </c>
      <c r="Y697" s="12">
        <f t="shared" si="237"/>
        <v>356.5267395054629</v>
      </c>
      <c r="Z697" s="2">
        <v>30</v>
      </c>
      <c r="AA697" s="2">
        <v>50</v>
      </c>
    </row>
    <row r="698" spans="2:27" x14ac:dyDescent="0.25">
      <c r="B698" s="62">
        <v>43348</v>
      </c>
      <c r="C698" s="70">
        <v>1</v>
      </c>
      <c r="D698" s="70">
        <v>10.6</v>
      </c>
      <c r="E698" s="94">
        <v>0.5</v>
      </c>
      <c r="F698" s="70">
        <v>19</v>
      </c>
      <c r="G698" s="60">
        <f t="shared" si="242"/>
        <v>5979</v>
      </c>
      <c r="H698" s="60">
        <f t="shared" si="243"/>
        <v>81.792720000000003</v>
      </c>
      <c r="I698" s="77">
        <f t="shared" si="244"/>
        <v>47.034341575618171</v>
      </c>
      <c r="J698" s="78">
        <v>14</v>
      </c>
      <c r="K698" s="61">
        <f t="shared" si="245"/>
        <v>0.26600000000000001</v>
      </c>
      <c r="L698" s="165"/>
      <c r="M698" s="165"/>
      <c r="N698" s="165"/>
      <c r="O698" s="147"/>
      <c r="P698" s="151"/>
      <c r="Q698" s="154"/>
      <c r="V698" s="32">
        <v>420</v>
      </c>
      <c r="W698" s="2">
        <v>620</v>
      </c>
      <c r="X698" s="12">
        <f t="shared" si="236"/>
        <v>241.51811385853938</v>
      </c>
      <c r="Y698" s="12">
        <f t="shared" si="237"/>
        <v>356.5267395054629</v>
      </c>
      <c r="Z698" s="2">
        <v>30</v>
      </c>
      <c r="AA698" s="2">
        <v>50</v>
      </c>
    </row>
    <row r="699" spans="2:27" x14ac:dyDescent="0.25">
      <c r="B699" s="62">
        <v>43349</v>
      </c>
      <c r="C699" s="70">
        <v>2</v>
      </c>
      <c r="D699" s="70">
        <v>10.5</v>
      </c>
      <c r="E699" s="94">
        <v>0.42</v>
      </c>
      <c r="F699" s="70">
        <v>34</v>
      </c>
      <c r="G699" s="60">
        <f t="shared" si="242"/>
        <v>5022.3599999999997</v>
      </c>
      <c r="H699" s="60">
        <f t="shared" si="243"/>
        <v>122.94737279999998</v>
      </c>
      <c r="I699" s="77">
        <f t="shared" si="244"/>
        <v>70.700041863139717</v>
      </c>
      <c r="J699" s="78">
        <v>14</v>
      </c>
      <c r="K699" s="61">
        <f t="shared" si="245"/>
        <v>0.47599999999999998</v>
      </c>
      <c r="L699" s="161">
        <f>SUM(H699:H702)</f>
        <v>302.46086879999996</v>
      </c>
      <c r="M699" s="163">
        <f>SUM(I699:I702)</f>
        <v>173.92804416331222</v>
      </c>
      <c r="N699" s="164">
        <f>SUM(K699:K702)</f>
        <v>1.234</v>
      </c>
      <c r="O699" s="147"/>
      <c r="P699" s="151"/>
      <c r="Q699" s="154"/>
      <c r="V699" s="32">
        <v>420</v>
      </c>
      <c r="W699" s="2">
        <v>620</v>
      </c>
      <c r="X699" s="12">
        <f t="shared" si="236"/>
        <v>241.51811385853938</v>
      </c>
      <c r="Y699" s="12">
        <f t="shared" si="237"/>
        <v>356.5267395054629</v>
      </c>
      <c r="Z699" s="2">
        <v>30</v>
      </c>
      <c r="AA699" s="2">
        <v>50</v>
      </c>
    </row>
    <row r="700" spans="2:27" x14ac:dyDescent="0.25">
      <c r="B700" s="62">
        <v>43349</v>
      </c>
      <c r="C700" s="70">
        <v>3</v>
      </c>
      <c r="D700" s="70">
        <v>10.56</v>
      </c>
      <c r="E700" s="94">
        <v>0.13</v>
      </c>
      <c r="F700" s="70">
        <v>37</v>
      </c>
      <c r="G700" s="60">
        <f t="shared" si="242"/>
        <v>1554.54</v>
      </c>
      <c r="H700" s="60">
        <f t="shared" si="243"/>
        <v>41.412945599999993</v>
      </c>
      <c r="I700" s="77">
        <f t="shared" si="244"/>
        <v>23.814229787234037</v>
      </c>
      <c r="J700" s="78">
        <v>6</v>
      </c>
      <c r="K700" s="61">
        <f t="shared" si="245"/>
        <v>0.222</v>
      </c>
      <c r="L700" s="165"/>
      <c r="M700" s="165"/>
      <c r="N700" s="165"/>
      <c r="O700" s="147"/>
      <c r="P700" s="151"/>
      <c r="Q700" s="154"/>
      <c r="V700" s="32">
        <v>420</v>
      </c>
      <c r="W700" s="2">
        <v>620</v>
      </c>
      <c r="X700" s="12">
        <f t="shared" si="236"/>
        <v>241.51811385853938</v>
      </c>
      <c r="Y700" s="12">
        <f t="shared" si="237"/>
        <v>356.5267395054629</v>
      </c>
      <c r="Z700" s="2">
        <v>30</v>
      </c>
      <c r="AA700" s="2">
        <v>50</v>
      </c>
    </row>
    <row r="701" spans="2:27" x14ac:dyDescent="0.25">
      <c r="B701" s="62">
        <v>43349</v>
      </c>
      <c r="C701" s="70">
        <v>1</v>
      </c>
      <c r="D701" s="70">
        <v>10.92</v>
      </c>
      <c r="E701" s="94">
        <v>0.19</v>
      </c>
      <c r="F701" s="70">
        <v>20</v>
      </c>
      <c r="G701" s="60">
        <f t="shared" si="242"/>
        <v>2272.02</v>
      </c>
      <c r="H701" s="60">
        <f t="shared" si="243"/>
        <v>32.717088000000004</v>
      </c>
      <c r="I701" s="77">
        <f t="shared" si="244"/>
        <v>18.81373663024727</v>
      </c>
      <c r="J701" s="78">
        <v>7</v>
      </c>
      <c r="K701" s="61">
        <f t="shared" si="245"/>
        <v>0.14000000000000001</v>
      </c>
      <c r="L701" s="165"/>
      <c r="M701" s="165"/>
      <c r="N701" s="165"/>
      <c r="O701" s="147"/>
      <c r="P701" s="151"/>
      <c r="Q701" s="154"/>
      <c r="V701" s="32">
        <v>420</v>
      </c>
      <c r="W701" s="2">
        <v>620</v>
      </c>
      <c r="X701" s="12">
        <f t="shared" si="236"/>
        <v>241.51811385853938</v>
      </c>
      <c r="Y701" s="12">
        <f t="shared" si="237"/>
        <v>356.5267395054629</v>
      </c>
      <c r="Z701" s="2">
        <v>30</v>
      </c>
      <c r="AA701" s="2">
        <v>50</v>
      </c>
    </row>
    <row r="702" spans="2:27" x14ac:dyDescent="0.25">
      <c r="B702" s="62">
        <v>43349</v>
      </c>
      <c r="C702" s="70">
        <v>2</v>
      </c>
      <c r="D702" s="70">
        <v>10.55</v>
      </c>
      <c r="E702" s="94">
        <v>0.34</v>
      </c>
      <c r="F702" s="70">
        <v>36</v>
      </c>
      <c r="G702" s="60">
        <f t="shared" si="242"/>
        <v>4065.7200000000003</v>
      </c>
      <c r="H702" s="60">
        <f t="shared" si="243"/>
        <v>105.38346240000001</v>
      </c>
      <c r="I702" s="77">
        <f t="shared" si="244"/>
        <v>60.600035882691209</v>
      </c>
      <c r="J702" s="78">
        <v>11</v>
      </c>
      <c r="K702" s="61">
        <f t="shared" si="245"/>
        <v>0.39600000000000002</v>
      </c>
      <c r="L702" s="162"/>
      <c r="M702" s="162"/>
      <c r="N702" s="162"/>
      <c r="O702" s="147"/>
      <c r="P702" s="151"/>
      <c r="Q702" s="154"/>
      <c r="V702" s="32">
        <v>420</v>
      </c>
      <c r="W702" s="2">
        <v>620</v>
      </c>
      <c r="X702" s="12">
        <f t="shared" si="236"/>
        <v>241.51811385853938</v>
      </c>
      <c r="Y702" s="12">
        <f t="shared" si="237"/>
        <v>356.5267395054629</v>
      </c>
      <c r="Z702" s="2">
        <v>30</v>
      </c>
      <c r="AA702" s="2">
        <v>50</v>
      </c>
    </row>
    <row r="703" spans="2:27" x14ac:dyDescent="0.25">
      <c r="B703" s="62">
        <v>43350</v>
      </c>
      <c r="C703" s="70">
        <v>3</v>
      </c>
      <c r="D703" s="70">
        <v>10.65</v>
      </c>
      <c r="E703" s="94">
        <v>0.4</v>
      </c>
      <c r="F703" s="70">
        <v>27</v>
      </c>
      <c r="G703" s="60">
        <f t="shared" si="242"/>
        <v>4783.2</v>
      </c>
      <c r="H703" s="60">
        <f t="shared" si="243"/>
        <v>92.985407999999993</v>
      </c>
      <c r="I703" s="77">
        <f t="shared" si="244"/>
        <v>53.470619896492231</v>
      </c>
      <c r="J703" s="78">
        <v>13</v>
      </c>
      <c r="K703" s="61">
        <f t="shared" si="245"/>
        <v>0.35099999999999998</v>
      </c>
      <c r="L703" s="161">
        <f>SUM(H703:H705)</f>
        <v>281.02256639999996</v>
      </c>
      <c r="M703" s="163">
        <f>SUM(I703:I705)</f>
        <v>161.60009568717652</v>
      </c>
      <c r="N703" s="164">
        <f>SUM(K703:K705)</f>
        <v>1.0389999999999999</v>
      </c>
      <c r="O703" s="147"/>
      <c r="P703" s="151"/>
      <c r="Q703" s="154"/>
      <c r="V703" s="32">
        <v>420</v>
      </c>
      <c r="W703" s="2">
        <v>620</v>
      </c>
      <c r="X703" s="12">
        <f t="shared" si="236"/>
        <v>241.51811385853938</v>
      </c>
      <c r="Y703" s="12">
        <f t="shared" si="237"/>
        <v>356.5267395054629</v>
      </c>
      <c r="Z703" s="2">
        <v>30</v>
      </c>
      <c r="AA703" s="2">
        <v>50</v>
      </c>
    </row>
    <row r="704" spans="2:27" x14ac:dyDescent="0.25">
      <c r="B704" s="62">
        <v>43350</v>
      </c>
      <c r="C704" s="70">
        <v>1</v>
      </c>
      <c r="D704" s="70">
        <v>9.94</v>
      </c>
      <c r="E704" s="94">
        <v>0.48</v>
      </c>
      <c r="F704" s="70">
        <v>20</v>
      </c>
      <c r="G704" s="60">
        <f t="shared" si="242"/>
        <v>5739.84</v>
      </c>
      <c r="H704" s="60">
        <f t="shared" si="243"/>
        <v>82.653695999999997</v>
      </c>
      <c r="I704" s="77">
        <f t="shared" si="244"/>
        <v>47.529439907993094</v>
      </c>
      <c r="J704" s="78">
        <v>14</v>
      </c>
      <c r="K704" s="61">
        <f t="shared" si="245"/>
        <v>0.28000000000000003</v>
      </c>
      <c r="L704" s="165"/>
      <c r="M704" s="165"/>
      <c r="N704" s="165"/>
      <c r="O704" s="147"/>
      <c r="P704" s="151"/>
      <c r="Q704" s="154"/>
      <c r="V704" s="32">
        <v>420</v>
      </c>
      <c r="W704" s="2">
        <v>620</v>
      </c>
      <c r="X704" s="12">
        <f t="shared" si="236"/>
        <v>241.51811385853938</v>
      </c>
      <c r="Y704" s="12">
        <f t="shared" si="237"/>
        <v>356.5267395054629</v>
      </c>
      <c r="Z704" s="2">
        <v>30</v>
      </c>
      <c r="AA704" s="2">
        <v>50</v>
      </c>
    </row>
    <row r="705" spans="2:27" x14ac:dyDescent="0.25">
      <c r="B705" s="62">
        <v>43350</v>
      </c>
      <c r="C705" s="70">
        <v>2</v>
      </c>
      <c r="D705" s="70">
        <v>10.95</v>
      </c>
      <c r="E705" s="94">
        <v>0.36</v>
      </c>
      <c r="F705" s="70">
        <v>34</v>
      </c>
      <c r="G705" s="60">
        <f t="shared" si="242"/>
        <v>4304.88</v>
      </c>
      <c r="H705" s="60">
        <f t="shared" si="243"/>
        <v>105.38346240000001</v>
      </c>
      <c r="I705" s="77">
        <f t="shared" si="244"/>
        <v>60.600035882691209</v>
      </c>
      <c r="J705" s="78">
        <v>12</v>
      </c>
      <c r="K705" s="61">
        <f t="shared" si="245"/>
        <v>0.40799999999999997</v>
      </c>
      <c r="L705" s="165"/>
      <c r="M705" s="165"/>
      <c r="N705" s="165"/>
      <c r="O705" s="148"/>
      <c r="P705" s="152"/>
      <c r="Q705" s="155"/>
      <c r="V705" s="32">
        <v>420</v>
      </c>
      <c r="W705" s="2">
        <v>620</v>
      </c>
      <c r="X705" s="12">
        <f t="shared" si="236"/>
        <v>241.51811385853938</v>
      </c>
      <c r="Y705" s="12">
        <f t="shared" si="237"/>
        <v>356.5267395054629</v>
      </c>
      <c r="Z705" s="2">
        <v>30</v>
      </c>
      <c r="AA705" s="2">
        <v>50</v>
      </c>
    </row>
    <row r="706" spans="2:27" x14ac:dyDescent="0.25">
      <c r="B706" s="62">
        <v>43351</v>
      </c>
      <c r="C706" s="70">
        <v>3</v>
      </c>
      <c r="D706" s="70">
        <v>11.12</v>
      </c>
      <c r="E706" s="94">
        <v>0.31</v>
      </c>
      <c r="F706" s="70">
        <v>28</v>
      </c>
      <c r="G706" s="60">
        <f t="shared" si="242"/>
        <v>3706.98</v>
      </c>
      <c r="H706" s="60">
        <f t="shared" si="243"/>
        <v>74.732716799999992</v>
      </c>
      <c r="I706" s="77">
        <f t="shared" si="244"/>
        <v>42.974535250143752</v>
      </c>
      <c r="J706" s="78">
        <v>11</v>
      </c>
      <c r="K706" s="61">
        <f t="shared" si="245"/>
        <v>0.308</v>
      </c>
      <c r="L706" s="161">
        <f>SUM(H706:H707)</f>
        <v>172.7978832</v>
      </c>
      <c r="M706" s="163">
        <f>SUM(I706:I707)</f>
        <v>99.366235307648054</v>
      </c>
      <c r="N706" s="164">
        <f>SUM(K706:K707)</f>
        <v>0.56299999999999994</v>
      </c>
      <c r="O706" s="149">
        <f>SUM(L706:L713)/3</f>
        <v>189.0416304</v>
      </c>
      <c r="P706" s="156">
        <f>SUM(M706:M713)/3</f>
        <v>108.70709051178837</v>
      </c>
      <c r="Q706" s="157">
        <f>SUM(N706:N713)/3</f>
        <v>0.70233333333333337</v>
      </c>
      <c r="V706" s="32">
        <v>420</v>
      </c>
      <c r="W706" s="2">
        <v>620</v>
      </c>
      <c r="X706" s="12">
        <f t="shared" si="236"/>
        <v>241.51811385853938</v>
      </c>
      <c r="Y706" s="12">
        <f t="shared" si="237"/>
        <v>356.5267395054629</v>
      </c>
      <c r="Z706" s="2">
        <v>30</v>
      </c>
      <c r="AA706" s="2">
        <v>50</v>
      </c>
    </row>
    <row r="707" spans="2:27" x14ac:dyDescent="0.25">
      <c r="B707" s="62">
        <v>43351</v>
      </c>
      <c r="C707" s="70">
        <v>2</v>
      </c>
      <c r="D707" s="70">
        <v>10.67</v>
      </c>
      <c r="E707" s="94">
        <v>0.67</v>
      </c>
      <c r="F707" s="70">
        <v>17</v>
      </c>
      <c r="G707" s="60">
        <f t="shared" si="242"/>
        <v>8011.8600000000006</v>
      </c>
      <c r="H707" s="60">
        <f t="shared" si="243"/>
        <v>98.065166399999995</v>
      </c>
      <c r="I707" s="77">
        <f t="shared" si="244"/>
        <v>56.391700057504309</v>
      </c>
      <c r="J707" s="78">
        <v>15</v>
      </c>
      <c r="K707" s="61">
        <f t="shared" si="245"/>
        <v>0.255</v>
      </c>
      <c r="L707" s="162"/>
      <c r="M707" s="162"/>
      <c r="N707" s="162"/>
      <c r="O707" s="147"/>
      <c r="P707" s="151"/>
      <c r="Q707" s="154"/>
      <c r="V707" s="32">
        <v>420</v>
      </c>
      <c r="W707" s="2">
        <v>620</v>
      </c>
      <c r="X707" s="12">
        <f t="shared" si="236"/>
        <v>241.51811385853938</v>
      </c>
      <c r="Y707" s="12">
        <f t="shared" si="237"/>
        <v>356.5267395054629</v>
      </c>
      <c r="Z707" s="2">
        <v>30</v>
      </c>
      <c r="AA707" s="2">
        <v>50</v>
      </c>
    </row>
    <row r="708" spans="2:27" x14ac:dyDescent="0.25">
      <c r="B708" s="62">
        <v>43352</v>
      </c>
      <c r="C708" s="70">
        <v>3</v>
      </c>
      <c r="D708" s="70">
        <v>10.84</v>
      </c>
      <c r="E708" s="94">
        <v>0.34</v>
      </c>
      <c r="F708" s="70">
        <v>37</v>
      </c>
      <c r="G708" s="60">
        <f t="shared" si="242"/>
        <v>4065.7200000000003</v>
      </c>
      <c r="H708" s="60">
        <f t="shared" si="243"/>
        <v>108.3107808</v>
      </c>
      <c r="I708" s="77">
        <f t="shared" si="244"/>
        <v>62.283370212765959</v>
      </c>
      <c r="J708" s="78">
        <v>12</v>
      </c>
      <c r="K708" s="61">
        <f t="shared" si="245"/>
        <v>0.44400000000000001</v>
      </c>
      <c r="L708" s="161">
        <f>SUM(H708:H709)</f>
        <v>143.26640639999999</v>
      </c>
      <c r="M708" s="163">
        <f>SUM(I708:I709)</f>
        <v>82.38436250718803</v>
      </c>
      <c r="N708" s="164">
        <f>SUM(K708:K709)</f>
        <v>0.58400000000000007</v>
      </c>
      <c r="O708" s="147"/>
      <c r="P708" s="151"/>
      <c r="Q708" s="154"/>
      <c r="V708" s="32">
        <v>420</v>
      </c>
      <c r="W708" s="2">
        <v>620</v>
      </c>
      <c r="X708" s="12">
        <f t="shared" si="236"/>
        <v>241.51811385853938</v>
      </c>
      <c r="Y708" s="12">
        <f t="shared" si="237"/>
        <v>356.5267395054629</v>
      </c>
      <c r="Z708" s="2">
        <v>30</v>
      </c>
      <c r="AA708" s="2">
        <v>50</v>
      </c>
    </row>
    <row r="709" spans="2:27" x14ac:dyDescent="0.25">
      <c r="B709" s="62">
        <v>43352</v>
      </c>
      <c r="C709" s="70">
        <v>1</v>
      </c>
      <c r="D709" s="70">
        <v>10.5</v>
      </c>
      <c r="E709" s="94">
        <v>0.28999999999999998</v>
      </c>
      <c r="F709" s="70">
        <v>14</v>
      </c>
      <c r="G709" s="60">
        <f t="shared" si="242"/>
        <v>3467.8199999999997</v>
      </c>
      <c r="H709" s="60">
        <f t="shared" si="243"/>
        <v>34.955625599999998</v>
      </c>
      <c r="I709" s="77">
        <f t="shared" si="244"/>
        <v>20.100992294422078</v>
      </c>
      <c r="J709" s="78">
        <v>10</v>
      </c>
      <c r="K709" s="61">
        <f t="shared" si="245"/>
        <v>0.14000000000000001</v>
      </c>
      <c r="L709" s="162"/>
      <c r="M709" s="162"/>
      <c r="N709" s="162"/>
      <c r="O709" s="147"/>
      <c r="P709" s="151"/>
      <c r="Q709" s="154"/>
      <c r="V709" s="32">
        <v>420</v>
      </c>
      <c r="W709" s="2">
        <v>620</v>
      </c>
      <c r="X709" s="12">
        <f t="shared" si="236"/>
        <v>241.51811385853938</v>
      </c>
      <c r="Y709" s="12">
        <f t="shared" si="237"/>
        <v>356.5267395054629</v>
      </c>
      <c r="Z709" s="2">
        <v>30</v>
      </c>
      <c r="AA709" s="2">
        <v>50</v>
      </c>
    </row>
    <row r="710" spans="2:27" x14ac:dyDescent="0.25">
      <c r="B710" s="62">
        <v>43353</v>
      </c>
      <c r="C710" s="70">
        <v>1</v>
      </c>
      <c r="D710" s="70">
        <v>10.38</v>
      </c>
      <c r="E710" s="94">
        <v>0.27</v>
      </c>
      <c r="F710" s="70">
        <v>20</v>
      </c>
      <c r="G710" s="60">
        <f t="shared" si="242"/>
        <v>3228.6600000000003</v>
      </c>
      <c r="H710" s="60">
        <f t="shared" si="243"/>
        <v>46.492703999999996</v>
      </c>
      <c r="I710" s="77">
        <f t="shared" si="244"/>
        <v>26.735309948246115</v>
      </c>
      <c r="J710" s="78">
        <v>9</v>
      </c>
      <c r="K710" s="61">
        <f t="shared" si="245"/>
        <v>0.18</v>
      </c>
      <c r="L710" s="161">
        <f>SUM(H710:H713)</f>
        <v>251.06060159999998</v>
      </c>
      <c r="M710" s="163">
        <f>SUM(I710:I713)</f>
        <v>144.37067372052903</v>
      </c>
      <c r="N710" s="164">
        <f>SUM(K710:K713)</f>
        <v>0.96</v>
      </c>
      <c r="O710" s="147"/>
      <c r="P710" s="151"/>
      <c r="Q710" s="154"/>
      <c r="V710" s="32">
        <v>420</v>
      </c>
      <c r="W710" s="2">
        <v>620</v>
      </c>
      <c r="X710" s="12">
        <f t="shared" si="236"/>
        <v>241.51811385853938</v>
      </c>
      <c r="Y710" s="12">
        <f t="shared" si="237"/>
        <v>356.5267395054629</v>
      </c>
      <c r="Z710" s="2">
        <v>30</v>
      </c>
      <c r="AA710" s="2">
        <v>50</v>
      </c>
    </row>
    <row r="711" spans="2:27" x14ac:dyDescent="0.25">
      <c r="B711" s="62">
        <v>43353</v>
      </c>
      <c r="C711" s="70">
        <v>2</v>
      </c>
      <c r="D711" s="70">
        <v>10.27</v>
      </c>
      <c r="E711" s="94">
        <v>0.14000000000000001</v>
      </c>
      <c r="F711" s="70">
        <v>34</v>
      </c>
      <c r="G711" s="60">
        <f t="shared" si="242"/>
        <v>1674.1200000000001</v>
      </c>
      <c r="H711" s="60">
        <f t="shared" si="243"/>
        <v>40.982457599999996</v>
      </c>
      <c r="I711" s="77">
        <f t="shared" si="244"/>
        <v>23.566680621046576</v>
      </c>
      <c r="J711" s="78">
        <v>5</v>
      </c>
      <c r="K711" s="61">
        <f t="shared" si="245"/>
        <v>0.17</v>
      </c>
      <c r="L711" s="165"/>
      <c r="M711" s="165"/>
      <c r="N711" s="165"/>
      <c r="O711" s="147"/>
      <c r="P711" s="151"/>
      <c r="Q711" s="154"/>
      <c r="V711" s="32">
        <v>420</v>
      </c>
      <c r="W711" s="2">
        <v>620</v>
      </c>
      <c r="X711" s="12">
        <f t="shared" si="236"/>
        <v>241.51811385853938</v>
      </c>
      <c r="Y711" s="12">
        <f t="shared" si="237"/>
        <v>356.5267395054629</v>
      </c>
      <c r="Z711" s="2">
        <v>30</v>
      </c>
      <c r="AA711" s="2">
        <v>50</v>
      </c>
    </row>
    <row r="712" spans="2:27" x14ac:dyDescent="0.25">
      <c r="B712" s="62">
        <v>43353</v>
      </c>
      <c r="C712" s="70">
        <v>3</v>
      </c>
      <c r="D712" s="70">
        <v>10.55</v>
      </c>
      <c r="E712" s="94">
        <v>0.25</v>
      </c>
      <c r="F712" s="70">
        <v>37</v>
      </c>
      <c r="G712" s="60">
        <f t="shared" si="242"/>
        <v>2989.5</v>
      </c>
      <c r="H712" s="60">
        <f t="shared" si="243"/>
        <v>79.640280000000004</v>
      </c>
      <c r="I712" s="77">
        <f t="shared" si="244"/>
        <v>45.79659574468085</v>
      </c>
      <c r="J712" s="78">
        <v>10</v>
      </c>
      <c r="K712" s="61">
        <f t="shared" si="245"/>
        <v>0.37</v>
      </c>
      <c r="L712" s="165"/>
      <c r="M712" s="165"/>
      <c r="N712" s="165"/>
      <c r="O712" s="147"/>
      <c r="P712" s="151"/>
      <c r="Q712" s="154"/>
      <c r="V712" s="32">
        <v>420</v>
      </c>
      <c r="W712" s="2">
        <v>620</v>
      </c>
      <c r="X712" s="12">
        <f t="shared" si="236"/>
        <v>241.51811385853938</v>
      </c>
      <c r="Y712" s="12">
        <f t="shared" si="237"/>
        <v>356.5267395054629</v>
      </c>
      <c r="Z712" s="2">
        <v>30</v>
      </c>
      <c r="AA712" s="2">
        <v>50</v>
      </c>
    </row>
    <row r="713" spans="2:27" x14ac:dyDescent="0.25">
      <c r="B713" s="62">
        <v>43353</v>
      </c>
      <c r="C713" s="70">
        <v>1</v>
      </c>
      <c r="D713" s="70">
        <v>10.95</v>
      </c>
      <c r="E713" s="94">
        <v>0.65</v>
      </c>
      <c r="F713" s="70">
        <v>15</v>
      </c>
      <c r="G713" s="60">
        <f t="shared" si="242"/>
        <v>7772.7</v>
      </c>
      <c r="H713" s="60">
        <f t="shared" si="243"/>
        <v>83.945160000000001</v>
      </c>
      <c r="I713" s="77">
        <f t="shared" si="244"/>
        <v>48.272087406555492</v>
      </c>
      <c r="J713" s="78">
        <v>16</v>
      </c>
      <c r="K713" s="61">
        <f t="shared" si="245"/>
        <v>0.24</v>
      </c>
      <c r="L713" s="162"/>
      <c r="M713" s="162"/>
      <c r="N713" s="162"/>
      <c r="O713" s="148"/>
      <c r="P713" s="152"/>
      <c r="Q713" s="155"/>
      <c r="V713" s="32">
        <v>420</v>
      </c>
      <c r="W713" s="2">
        <v>620</v>
      </c>
      <c r="X713" s="12">
        <f t="shared" si="236"/>
        <v>241.51811385853938</v>
      </c>
      <c r="Y713" s="12">
        <f t="shared" si="237"/>
        <v>356.5267395054629</v>
      </c>
      <c r="Z713" s="2">
        <v>30</v>
      </c>
      <c r="AA713" s="2">
        <v>50</v>
      </c>
    </row>
    <row r="714" spans="2:27" x14ac:dyDescent="0.25">
      <c r="B714" s="62">
        <v>43354</v>
      </c>
      <c r="C714" s="70">
        <v>2</v>
      </c>
      <c r="D714" s="70">
        <v>10.49</v>
      </c>
      <c r="E714" s="94">
        <v>0.18</v>
      </c>
      <c r="F714" s="70">
        <v>31</v>
      </c>
      <c r="G714" s="60">
        <f t="shared" si="242"/>
        <v>2152.44</v>
      </c>
      <c r="H714" s="60">
        <f t="shared" si="243"/>
        <v>48.042460800000001</v>
      </c>
      <c r="I714" s="77">
        <f t="shared" si="244"/>
        <v>27.626486946520988</v>
      </c>
      <c r="J714" s="78">
        <v>6</v>
      </c>
      <c r="K714" s="61">
        <f t="shared" si="245"/>
        <v>0.186</v>
      </c>
      <c r="L714" s="161">
        <f>SUM(H714:H717)</f>
        <v>248.9081616</v>
      </c>
      <c r="M714" s="163">
        <f>SUM(I714:I717)</f>
        <v>143.13292788959171</v>
      </c>
      <c r="N714" s="164">
        <f>SUM(K714:K717)</f>
        <v>1.165</v>
      </c>
      <c r="O714" s="149">
        <f>SUM(L714:L725)/3</f>
        <v>262.99946879999999</v>
      </c>
      <c r="P714" s="156">
        <f>SUM(M714:M725)/3</f>
        <v>151.2360372627947</v>
      </c>
      <c r="Q714" s="157">
        <f>SUM(N714:N725)/3</f>
        <v>1.1823333333333332</v>
      </c>
      <c r="V714" s="32">
        <v>420</v>
      </c>
      <c r="W714" s="2">
        <v>620</v>
      </c>
      <c r="X714" s="12">
        <f t="shared" si="236"/>
        <v>241.51811385853938</v>
      </c>
      <c r="Y714" s="12">
        <f t="shared" si="237"/>
        <v>356.5267395054629</v>
      </c>
      <c r="Z714" s="2">
        <v>30</v>
      </c>
      <c r="AA714" s="2">
        <v>50</v>
      </c>
    </row>
    <row r="715" spans="2:27" x14ac:dyDescent="0.25">
      <c r="B715" s="62">
        <v>43354</v>
      </c>
      <c r="C715" s="70">
        <v>3</v>
      </c>
      <c r="D715" s="70">
        <v>10.29</v>
      </c>
      <c r="E715" s="94">
        <v>0.22</v>
      </c>
      <c r="F715" s="70">
        <v>37</v>
      </c>
      <c r="G715" s="60">
        <f t="shared" si="242"/>
        <v>2630.76</v>
      </c>
      <c r="H715" s="60">
        <f t="shared" si="243"/>
        <v>70.0834464</v>
      </c>
      <c r="I715" s="77">
        <f t="shared" si="244"/>
        <v>40.30100425531915</v>
      </c>
      <c r="J715" s="78">
        <v>8</v>
      </c>
      <c r="K715" s="61">
        <f t="shared" si="245"/>
        <v>0.29599999999999999</v>
      </c>
      <c r="L715" s="165"/>
      <c r="M715" s="165"/>
      <c r="N715" s="165"/>
      <c r="O715" s="147"/>
      <c r="P715" s="151"/>
      <c r="Q715" s="154"/>
      <c r="V715" s="32">
        <v>420</v>
      </c>
      <c r="W715" s="2">
        <v>620</v>
      </c>
      <c r="X715" s="12">
        <f t="shared" si="236"/>
        <v>241.51811385853938</v>
      </c>
      <c r="Y715" s="12">
        <f t="shared" si="237"/>
        <v>356.5267395054629</v>
      </c>
      <c r="Z715" s="2">
        <v>30</v>
      </c>
      <c r="AA715" s="2">
        <v>50</v>
      </c>
    </row>
    <row r="716" spans="2:27" x14ac:dyDescent="0.25">
      <c r="B716" s="62">
        <v>43354</v>
      </c>
      <c r="C716" s="70">
        <v>1</v>
      </c>
      <c r="D716" s="70">
        <v>10.81</v>
      </c>
      <c r="E716" s="94">
        <v>0.38</v>
      </c>
      <c r="F716" s="70">
        <v>20</v>
      </c>
      <c r="G716" s="60">
        <f t="shared" si="242"/>
        <v>4544.04</v>
      </c>
      <c r="H716" s="60">
        <f t="shared" si="243"/>
        <v>65.434176000000008</v>
      </c>
      <c r="I716" s="77">
        <f t="shared" si="244"/>
        <v>37.62747326049454</v>
      </c>
      <c r="J716" s="78">
        <v>16</v>
      </c>
      <c r="K716" s="61">
        <f t="shared" si="245"/>
        <v>0.32</v>
      </c>
      <c r="L716" s="165"/>
      <c r="M716" s="165"/>
      <c r="N716" s="165"/>
      <c r="O716" s="147"/>
      <c r="P716" s="151"/>
      <c r="Q716" s="154"/>
      <c r="V716" s="32">
        <v>420</v>
      </c>
      <c r="W716" s="2">
        <v>620</v>
      </c>
      <c r="X716" s="12">
        <f t="shared" si="236"/>
        <v>241.51811385853938</v>
      </c>
      <c r="Y716" s="12">
        <f t="shared" si="237"/>
        <v>356.5267395054629</v>
      </c>
      <c r="Z716" s="2">
        <v>30</v>
      </c>
      <c r="AA716" s="2">
        <v>50</v>
      </c>
    </row>
    <row r="717" spans="2:27" x14ac:dyDescent="0.25">
      <c r="B717" s="62">
        <v>43354</v>
      </c>
      <c r="C717" s="70">
        <v>2</v>
      </c>
      <c r="D717" s="70">
        <v>10.130000000000001</v>
      </c>
      <c r="E717" s="94">
        <v>0.23</v>
      </c>
      <c r="F717" s="70">
        <v>33</v>
      </c>
      <c r="G717" s="60">
        <f t="shared" si="242"/>
        <v>2750.34</v>
      </c>
      <c r="H717" s="60">
        <f t="shared" si="243"/>
        <v>65.348078399999991</v>
      </c>
      <c r="I717" s="77">
        <f t="shared" si="244"/>
        <v>37.577963427257039</v>
      </c>
      <c r="J717" s="78">
        <v>11</v>
      </c>
      <c r="K717" s="61">
        <f t="shared" si="245"/>
        <v>0.36299999999999999</v>
      </c>
      <c r="L717" s="162"/>
      <c r="M717" s="162"/>
      <c r="N717" s="162"/>
      <c r="O717" s="147"/>
      <c r="P717" s="151"/>
      <c r="Q717" s="154"/>
      <c r="V717" s="32">
        <v>420</v>
      </c>
      <c r="W717" s="2">
        <v>620</v>
      </c>
      <c r="X717" s="12">
        <f t="shared" si="236"/>
        <v>241.51811385853938</v>
      </c>
      <c r="Y717" s="12">
        <f t="shared" si="237"/>
        <v>356.5267395054629</v>
      </c>
      <c r="Z717" s="2">
        <v>30</v>
      </c>
      <c r="AA717" s="2">
        <v>50</v>
      </c>
    </row>
    <row r="718" spans="2:27" x14ac:dyDescent="0.25">
      <c r="B718" s="62">
        <v>43355</v>
      </c>
      <c r="C718" s="70">
        <v>3</v>
      </c>
      <c r="D718" s="70">
        <v>10.3</v>
      </c>
      <c r="E718" s="94">
        <v>0.19</v>
      </c>
      <c r="F718" s="70">
        <v>18</v>
      </c>
      <c r="G718" s="60">
        <f t="shared" si="242"/>
        <v>2272.02</v>
      </c>
      <c r="H718" s="60">
        <f t="shared" si="243"/>
        <v>29.445379200000001</v>
      </c>
      <c r="I718" s="77">
        <f t="shared" si="244"/>
        <v>16.932362967222542</v>
      </c>
      <c r="J718" s="78">
        <v>10</v>
      </c>
      <c r="K718" s="61">
        <f t="shared" si="245"/>
        <v>0.18</v>
      </c>
      <c r="L718" s="161">
        <f>SUM(H718:H721)</f>
        <v>278.61183359999995</v>
      </c>
      <c r="M718" s="163">
        <f>SUM(I718:I721)</f>
        <v>160.2138203565267</v>
      </c>
      <c r="N718" s="164">
        <f>SUM(K718:K721)</f>
        <v>1.159</v>
      </c>
      <c r="O718" s="147"/>
      <c r="P718" s="151"/>
      <c r="Q718" s="154"/>
      <c r="V718" s="32">
        <v>420</v>
      </c>
      <c r="W718" s="2">
        <v>620</v>
      </c>
      <c r="X718" s="12">
        <f t="shared" si="236"/>
        <v>241.51811385853938</v>
      </c>
      <c r="Y718" s="12">
        <f t="shared" si="237"/>
        <v>356.5267395054629</v>
      </c>
      <c r="Z718" s="2">
        <v>30</v>
      </c>
      <c r="AA718" s="2">
        <v>50</v>
      </c>
    </row>
    <row r="719" spans="2:27" x14ac:dyDescent="0.25">
      <c r="B719" s="62">
        <v>43355</v>
      </c>
      <c r="C719" s="70">
        <v>2</v>
      </c>
      <c r="D719" s="70">
        <v>10.35</v>
      </c>
      <c r="E719" s="94">
        <v>0.35</v>
      </c>
      <c r="F719" s="70">
        <v>17</v>
      </c>
      <c r="G719" s="60">
        <f t="shared" si="242"/>
        <v>4185.3</v>
      </c>
      <c r="H719" s="60">
        <f t="shared" si="243"/>
        <v>51.228072000000004</v>
      </c>
      <c r="I719" s="77">
        <f t="shared" si="244"/>
        <v>29.458350776308222</v>
      </c>
      <c r="J719" s="78">
        <v>13</v>
      </c>
      <c r="K719" s="61">
        <f t="shared" si="245"/>
        <v>0.221</v>
      </c>
      <c r="L719" s="165"/>
      <c r="M719" s="165"/>
      <c r="N719" s="165"/>
      <c r="O719" s="147"/>
      <c r="P719" s="151"/>
      <c r="Q719" s="154"/>
      <c r="V719" s="32">
        <v>420</v>
      </c>
      <c r="W719" s="2">
        <v>620</v>
      </c>
      <c r="X719" s="12">
        <f t="shared" si="236"/>
        <v>241.51811385853938</v>
      </c>
      <c r="Y719" s="12">
        <f t="shared" si="237"/>
        <v>356.5267395054629</v>
      </c>
      <c r="Z719" s="2">
        <v>30</v>
      </c>
      <c r="AA719" s="2">
        <v>50</v>
      </c>
    </row>
    <row r="720" spans="2:27" x14ac:dyDescent="0.25">
      <c r="B720" s="62">
        <v>43355</v>
      </c>
      <c r="C720" s="70">
        <v>3</v>
      </c>
      <c r="D720" s="70">
        <v>10.7</v>
      </c>
      <c r="E720" s="94">
        <v>0.47</v>
      </c>
      <c r="F720" s="70">
        <v>37</v>
      </c>
      <c r="G720" s="60">
        <f t="shared" si="242"/>
        <v>5620.2599999999993</v>
      </c>
      <c r="H720" s="60">
        <f t="shared" si="243"/>
        <v>149.72372639999995</v>
      </c>
      <c r="I720" s="77">
        <f t="shared" si="244"/>
        <v>86.097599999999971</v>
      </c>
      <c r="J720" s="78">
        <v>14</v>
      </c>
      <c r="K720" s="61">
        <f t="shared" si="245"/>
        <v>0.51800000000000002</v>
      </c>
      <c r="L720" s="165"/>
      <c r="M720" s="165"/>
      <c r="N720" s="165"/>
      <c r="O720" s="147"/>
      <c r="P720" s="151"/>
      <c r="Q720" s="154"/>
      <c r="V720" s="32">
        <v>420</v>
      </c>
      <c r="W720" s="2">
        <v>620</v>
      </c>
      <c r="X720" s="12">
        <f t="shared" si="236"/>
        <v>241.51811385853938</v>
      </c>
      <c r="Y720" s="12">
        <f t="shared" si="237"/>
        <v>356.5267395054629</v>
      </c>
      <c r="Z720" s="2">
        <v>30</v>
      </c>
      <c r="AA720" s="2">
        <v>50</v>
      </c>
    </row>
    <row r="721" spans="2:27" x14ac:dyDescent="0.25">
      <c r="B721" s="62">
        <v>43355</v>
      </c>
      <c r="C721" s="70">
        <v>1</v>
      </c>
      <c r="D721" s="70">
        <v>10.5</v>
      </c>
      <c r="E721" s="94">
        <v>0.28000000000000003</v>
      </c>
      <c r="F721" s="70">
        <v>20</v>
      </c>
      <c r="G721" s="60">
        <f t="shared" si="242"/>
        <v>3348.2400000000002</v>
      </c>
      <c r="H721" s="60">
        <f t="shared" si="243"/>
        <v>48.214655999999998</v>
      </c>
      <c r="I721" s="77">
        <f t="shared" si="244"/>
        <v>27.725506612995972</v>
      </c>
      <c r="J721" s="78">
        <v>12</v>
      </c>
      <c r="K721" s="61">
        <f t="shared" si="245"/>
        <v>0.24</v>
      </c>
      <c r="L721" s="162"/>
      <c r="M721" s="162"/>
      <c r="N721" s="162"/>
      <c r="O721" s="147"/>
      <c r="P721" s="151"/>
      <c r="Q721" s="154"/>
      <c r="V721" s="32">
        <v>420</v>
      </c>
      <c r="W721" s="2">
        <v>620</v>
      </c>
      <c r="X721" s="12">
        <f t="shared" si="236"/>
        <v>241.51811385853938</v>
      </c>
      <c r="Y721" s="12">
        <f t="shared" si="237"/>
        <v>356.5267395054629</v>
      </c>
      <c r="Z721" s="2">
        <v>30</v>
      </c>
      <c r="AA721" s="2">
        <v>50</v>
      </c>
    </row>
    <row r="722" spans="2:27" x14ac:dyDescent="0.25">
      <c r="B722" s="62">
        <v>43356</v>
      </c>
      <c r="C722" s="70">
        <v>2</v>
      </c>
      <c r="D722" s="70">
        <v>10.55</v>
      </c>
      <c r="E722" s="94">
        <v>0.18</v>
      </c>
      <c r="F722" s="70">
        <v>38</v>
      </c>
      <c r="G722" s="60">
        <f t="shared" si="242"/>
        <v>2152.44</v>
      </c>
      <c r="H722" s="60">
        <f t="shared" si="243"/>
        <v>58.890758400000003</v>
      </c>
      <c r="I722" s="77">
        <f t="shared" si="244"/>
        <v>33.864725934445083</v>
      </c>
      <c r="J722" s="78">
        <v>8</v>
      </c>
      <c r="K722" s="61">
        <f t="shared" si="245"/>
        <v>0.30399999999999999</v>
      </c>
      <c r="L722" s="161">
        <f>SUM(H722:H725)</f>
        <v>261.47841120000004</v>
      </c>
      <c r="M722" s="163">
        <f>SUM(I722:I725)</f>
        <v>150.36136354226568</v>
      </c>
      <c r="N722" s="164">
        <f>SUM(K722:K725)</f>
        <v>1.2230000000000001</v>
      </c>
      <c r="O722" s="147"/>
      <c r="P722" s="151"/>
      <c r="Q722" s="154"/>
      <c r="V722" s="32">
        <v>420</v>
      </c>
      <c r="W722" s="2">
        <v>620</v>
      </c>
      <c r="X722" s="12">
        <f t="shared" si="236"/>
        <v>241.51811385853938</v>
      </c>
      <c r="Y722" s="12">
        <f t="shared" si="237"/>
        <v>356.5267395054629</v>
      </c>
      <c r="Z722" s="2">
        <v>30</v>
      </c>
      <c r="AA722" s="2">
        <v>50</v>
      </c>
    </row>
    <row r="723" spans="2:27" x14ac:dyDescent="0.25">
      <c r="B723" s="62">
        <v>43356</v>
      </c>
      <c r="C723" s="70">
        <v>3</v>
      </c>
      <c r="D723" s="70">
        <v>10.49</v>
      </c>
      <c r="E723" s="94">
        <v>0.34</v>
      </c>
      <c r="F723" s="70">
        <v>31</v>
      </c>
      <c r="G723" s="60">
        <f t="shared" si="242"/>
        <v>4065.7200000000003</v>
      </c>
      <c r="H723" s="60">
        <f t="shared" si="243"/>
        <v>90.746870400000006</v>
      </c>
      <c r="I723" s="77">
        <f t="shared" si="244"/>
        <v>52.183364232317423</v>
      </c>
      <c r="J723" s="78">
        <v>13</v>
      </c>
      <c r="K723" s="61">
        <f t="shared" si="245"/>
        <v>0.40300000000000002</v>
      </c>
      <c r="L723" s="165"/>
      <c r="M723" s="165"/>
      <c r="N723" s="165"/>
      <c r="O723" s="147"/>
      <c r="P723" s="151"/>
      <c r="Q723" s="154"/>
      <c r="V723" s="32">
        <v>420</v>
      </c>
      <c r="W723" s="2">
        <v>620</v>
      </c>
      <c r="X723" s="12">
        <f t="shared" si="236"/>
        <v>241.51811385853938</v>
      </c>
      <c r="Y723" s="12">
        <f t="shared" si="237"/>
        <v>356.5267395054629</v>
      </c>
      <c r="Z723" s="2">
        <v>30</v>
      </c>
      <c r="AA723" s="2">
        <v>50</v>
      </c>
    </row>
    <row r="724" spans="2:27" x14ac:dyDescent="0.25">
      <c r="B724" s="62">
        <v>43356</v>
      </c>
      <c r="C724" s="70">
        <v>1</v>
      </c>
      <c r="D724" s="70">
        <v>11.11</v>
      </c>
      <c r="E724" s="94">
        <v>0.33</v>
      </c>
      <c r="F724" s="70">
        <v>19</v>
      </c>
      <c r="G724" s="60">
        <f t="shared" si="242"/>
        <v>3946.1400000000003</v>
      </c>
      <c r="H724" s="60">
        <f t="shared" si="243"/>
        <v>53.983195200000004</v>
      </c>
      <c r="I724" s="77">
        <f t="shared" si="244"/>
        <v>31.042665439907992</v>
      </c>
      <c r="J724" s="78">
        <v>12</v>
      </c>
      <c r="K724" s="61">
        <f t="shared" si="245"/>
        <v>0.22800000000000001</v>
      </c>
      <c r="L724" s="165"/>
      <c r="M724" s="165"/>
      <c r="N724" s="165"/>
      <c r="O724" s="147"/>
      <c r="P724" s="151"/>
      <c r="Q724" s="154"/>
      <c r="V724" s="32">
        <v>420</v>
      </c>
      <c r="W724" s="2">
        <v>620</v>
      </c>
      <c r="X724" s="12">
        <f t="shared" si="236"/>
        <v>241.51811385853938</v>
      </c>
      <c r="Y724" s="12">
        <f t="shared" si="237"/>
        <v>356.5267395054629</v>
      </c>
      <c r="Z724" s="2">
        <v>30</v>
      </c>
      <c r="AA724" s="2">
        <v>50</v>
      </c>
    </row>
    <row r="725" spans="2:27" x14ac:dyDescent="0.25">
      <c r="B725" s="62">
        <v>43356</v>
      </c>
      <c r="C725" s="70">
        <v>2</v>
      </c>
      <c r="D725" s="70">
        <v>10.49</v>
      </c>
      <c r="E725" s="94">
        <v>0.28000000000000003</v>
      </c>
      <c r="F725" s="70">
        <v>24</v>
      </c>
      <c r="G725" s="60">
        <f t="shared" si="242"/>
        <v>3348.2400000000002</v>
      </c>
      <c r="H725" s="60">
        <f t="shared" si="243"/>
        <v>57.857587200000005</v>
      </c>
      <c r="I725" s="77">
        <f t="shared" si="244"/>
        <v>33.270607935595173</v>
      </c>
      <c r="J725" s="78">
        <v>12</v>
      </c>
      <c r="K725" s="61">
        <f t="shared" si="245"/>
        <v>0.28799999999999998</v>
      </c>
      <c r="L725" s="162"/>
      <c r="M725" s="162"/>
      <c r="N725" s="162"/>
      <c r="O725" s="148"/>
      <c r="P725" s="152"/>
      <c r="Q725" s="155"/>
      <c r="V725" s="32">
        <v>420</v>
      </c>
      <c r="W725" s="2">
        <v>620</v>
      </c>
      <c r="X725" s="12">
        <f t="shared" si="236"/>
        <v>241.51811385853938</v>
      </c>
      <c r="Y725" s="12">
        <f t="shared" si="237"/>
        <v>356.5267395054629</v>
      </c>
      <c r="Z725" s="2">
        <v>30</v>
      </c>
      <c r="AA725" s="2">
        <v>50</v>
      </c>
    </row>
    <row r="726" spans="2:27" x14ac:dyDescent="0.25">
      <c r="B726" s="62">
        <v>43357</v>
      </c>
      <c r="C726" s="70">
        <v>3</v>
      </c>
      <c r="D726" s="70">
        <v>10.83</v>
      </c>
      <c r="E726" s="94">
        <v>0.31</v>
      </c>
      <c r="F726" s="70">
        <v>37</v>
      </c>
      <c r="G726" s="60">
        <f t="shared" si="242"/>
        <v>3706.98</v>
      </c>
      <c r="H726" s="60">
        <f t="shared" si="243"/>
        <v>98.753947199999999</v>
      </c>
      <c r="I726" s="77">
        <f t="shared" si="244"/>
        <v>56.787778723404251</v>
      </c>
      <c r="J726" s="78">
        <v>13</v>
      </c>
      <c r="K726" s="61">
        <f t="shared" si="245"/>
        <v>0.48099999999999998</v>
      </c>
      <c r="L726" s="161">
        <f>SUM(H726:H729)</f>
        <v>298.32818399999996</v>
      </c>
      <c r="M726" s="163">
        <f>SUM(I726:I729)</f>
        <v>171.55157216791258</v>
      </c>
      <c r="N726" s="164">
        <f>SUM(K726:K729)</f>
        <v>1.2709999999999999</v>
      </c>
      <c r="O726" s="149">
        <f>SUM(L726:L732)/3</f>
        <v>177.61934880000001</v>
      </c>
      <c r="P726" s="156">
        <f>SUM(M726:M732)/3</f>
        <v>102.13878596894766</v>
      </c>
      <c r="Q726" s="157">
        <f>SUM(N726:N732)/3</f>
        <v>0.70199999999999996</v>
      </c>
      <c r="V726" s="32">
        <v>420</v>
      </c>
      <c r="W726" s="2">
        <v>620</v>
      </c>
      <c r="X726" s="12">
        <f t="shared" si="236"/>
        <v>241.51811385853938</v>
      </c>
      <c r="Y726" s="12">
        <f t="shared" si="237"/>
        <v>356.5267395054629</v>
      </c>
      <c r="Z726" s="2">
        <v>30</v>
      </c>
      <c r="AA726" s="2">
        <v>50</v>
      </c>
    </row>
    <row r="727" spans="2:27" x14ac:dyDescent="0.25">
      <c r="B727" s="62">
        <v>43357</v>
      </c>
      <c r="C727" s="70">
        <v>1</v>
      </c>
      <c r="D727" s="70">
        <v>10.26</v>
      </c>
      <c r="E727" s="94">
        <v>0.74</v>
      </c>
      <c r="F727" s="70">
        <v>14</v>
      </c>
      <c r="G727" s="60">
        <f t="shared" si="242"/>
        <v>8848.92</v>
      </c>
      <c r="H727" s="60">
        <f t="shared" si="243"/>
        <v>89.197113600000009</v>
      </c>
      <c r="I727" s="77">
        <f t="shared" si="244"/>
        <v>51.292187234042558</v>
      </c>
      <c r="J727" s="78">
        <v>16</v>
      </c>
      <c r="K727" s="61">
        <f t="shared" si="245"/>
        <v>0.224</v>
      </c>
      <c r="L727" s="165"/>
      <c r="M727" s="165"/>
      <c r="N727" s="165"/>
      <c r="O727" s="147"/>
      <c r="P727" s="151"/>
      <c r="Q727" s="154"/>
      <c r="V727" s="32">
        <v>420</v>
      </c>
      <c r="W727" s="2">
        <v>620</v>
      </c>
      <c r="X727" s="12">
        <f t="shared" si="236"/>
        <v>241.51811385853938</v>
      </c>
      <c r="Y727" s="12">
        <f t="shared" si="237"/>
        <v>356.5267395054629</v>
      </c>
      <c r="Z727" s="2">
        <v>30</v>
      </c>
      <c r="AA727" s="2">
        <v>50</v>
      </c>
    </row>
    <row r="728" spans="2:27" x14ac:dyDescent="0.25">
      <c r="B728" s="62">
        <v>43357</v>
      </c>
      <c r="C728" s="70">
        <v>2</v>
      </c>
      <c r="D728" s="70">
        <v>10.82</v>
      </c>
      <c r="E728" s="94">
        <v>0.25</v>
      </c>
      <c r="F728" s="70">
        <v>34</v>
      </c>
      <c r="G728" s="60">
        <f t="shared" si="242"/>
        <v>2989.5</v>
      </c>
      <c r="H728" s="60">
        <f t="shared" si="243"/>
        <v>73.182959999999994</v>
      </c>
      <c r="I728" s="77">
        <f t="shared" si="244"/>
        <v>42.083358251868887</v>
      </c>
      <c r="J728" s="78">
        <v>11</v>
      </c>
      <c r="K728" s="61">
        <f t="shared" si="245"/>
        <v>0.374</v>
      </c>
      <c r="L728" s="165"/>
      <c r="M728" s="165"/>
      <c r="N728" s="165"/>
      <c r="O728" s="147"/>
      <c r="P728" s="151"/>
      <c r="Q728" s="154"/>
      <c r="V728" s="32">
        <v>420</v>
      </c>
      <c r="W728" s="2">
        <v>620</v>
      </c>
      <c r="X728" s="12">
        <f t="shared" si="236"/>
        <v>241.51811385853938</v>
      </c>
      <c r="Y728" s="12">
        <f t="shared" si="237"/>
        <v>356.5267395054629</v>
      </c>
      <c r="Z728" s="2">
        <v>30</v>
      </c>
      <c r="AA728" s="2">
        <v>50</v>
      </c>
    </row>
    <row r="729" spans="2:27" x14ac:dyDescent="0.25">
      <c r="B729" s="62">
        <v>43357</v>
      </c>
      <c r="C729" s="70">
        <v>3</v>
      </c>
      <c r="D729" s="70">
        <v>11.05</v>
      </c>
      <c r="E729" s="94">
        <v>0.18</v>
      </c>
      <c r="F729" s="70">
        <v>24</v>
      </c>
      <c r="G729" s="60">
        <f t="shared" si="242"/>
        <v>2152.44</v>
      </c>
      <c r="H729" s="60">
        <f t="shared" si="243"/>
        <v>37.194163199999991</v>
      </c>
      <c r="I729" s="77">
        <f t="shared" si="244"/>
        <v>21.388247958596889</v>
      </c>
      <c r="J729" s="78">
        <v>8</v>
      </c>
      <c r="K729" s="61">
        <f t="shared" si="245"/>
        <v>0.192</v>
      </c>
      <c r="L729" s="162"/>
      <c r="M729" s="162"/>
      <c r="N729" s="162"/>
      <c r="O729" s="147"/>
      <c r="P729" s="151"/>
      <c r="Q729" s="154"/>
      <c r="V729" s="32">
        <v>420</v>
      </c>
      <c r="W729" s="2">
        <v>620</v>
      </c>
      <c r="X729" s="12">
        <f t="shared" si="236"/>
        <v>241.51811385853938</v>
      </c>
      <c r="Y729" s="12">
        <f t="shared" si="237"/>
        <v>356.5267395054629</v>
      </c>
      <c r="Z729" s="2">
        <v>30</v>
      </c>
      <c r="AA729" s="2">
        <v>50</v>
      </c>
    </row>
    <row r="730" spans="2:27" x14ac:dyDescent="0.25">
      <c r="B730" s="62">
        <v>43358</v>
      </c>
      <c r="C730" s="70">
        <v>1</v>
      </c>
      <c r="D730" s="70">
        <v>11.5</v>
      </c>
      <c r="E730" s="94">
        <v>0.67</v>
      </c>
      <c r="F730" s="70">
        <v>18</v>
      </c>
      <c r="G730" s="60">
        <f t="shared" si="242"/>
        <v>8011.8600000000006</v>
      </c>
      <c r="H730" s="60">
        <f t="shared" si="243"/>
        <v>103.8337056</v>
      </c>
      <c r="I730" s="77">
        <f t="shared" si="244"/>
        <v>59.70885888441633</v>
      </c>
      <c r="J730" s="78">
        <v>16</v>
      </c>
      <c r="K730" s="61">
        <f t="shared" si="245"/>
        <v>0.28799999999999998</v>
      </c>
      <c r="L730" s="161">
        <f>SUM(H730:H731)</f>
        <v>209.21716800000002</v>
      </c>
      <c r="M730" s="163">
        <f>SUM(I730:I731)</f>
        <v>120.30889476710755</v>
      </c>
      <c r="N730" s="164">
        <f>SUM(K730:K731)</f>
        <v>0.73</v>
      </c>
      <c r="O730" s="147"/>
      <c r="P730" s="151"/>
      <c r="Q730" s="154"/>
      <c r="V730" s="32">
        <v>420</v>
      </c>
      <c r="W730" s="2">
        <v>620</v>
      </c>
      <c r="X730" s="12">
        <f t="shared" si="236"/>
        <v>241.51811385853938</v>
      </c>
      <c r="Y730" s="12">
        <f t="shared" si="237"/>
        <v>356.5267395054629</v>
      </c>
      <c r="Z730" s="2">
        <v>30</v>
      </c>
      <c r="AA730" s="2">
        <v>50</v>
      </c>
    </row>
    <row r="731" spans="2:27" x14ac:dyDescent="0.25">
      <c r="B731" s="62">
        <v>43358</v>
      </c>
      <c r="C731" s="70">
        <v>2</v>
      </c>
      <c r="D731" s="70">
        <v>11.25</v>
      </c>
      <c r="E731" s="94">
        <v>0.36</v>
      </c>
      <c r="F731" s="70">
        <v>34</v>
      </c>
      <c r="G731" s="60">
        <f t="shared" si="242"/>
        <v>4304.88</v>
      </c>
      <c r="H731" s="60">
        <f t="shared" si="243"/>
        <v>105.38346240000001</v>
      </c>
      <c r="I731" s="77">
        <f t="shared" si="244"/>
        <v>60.600035882691209</v>
      </c>
      <c r="J731" s="78">
        <v>13</v>
      </c>
      <c r="K731" s="61">
        <f t="shared" si="245"/>
        <v>0.442</v>
      </c>
      <c r="L731" s="162"/>
      <c r="M731" s="162"/>
      <c r="N731" s="162"/>
      <c r="O731" s="147"/>
      <c r="P731" s="151"/>
      <c r="Q731" s="154"/>
      <c r="V731" s="32">
        <v>420</v>
      </c>
      <c r="W731" s="2">
        <v>620</v>
      </c>
      <c r="X731" s="12">
        <f t="shared" si="236"/>
        <v>241.51811385853938</v>
      </c>
      <c r="Y731" s="12">
        <f t="shared" si="237"/>
        <v>356.5267395054629</v>
      </c>
      <c r="Z731" s="2">
        <v>30</v>
      </c>
      <c r="AA731" s="2">
        <v>50</v>
      </c>
    </row>
    <row r="732" spans="2:27" x14ac:dyDescent="0.25">
      <c r="B732" s="62">
        <v>43359</v>
      </c>
      <c r="C732" s="70">
        <v>3</v>
      </c>
      <c r="D732" s="70">
        <v>10.83</v>
      </c>
      <c r="E732" s="94">
        <v>0.14000000000000001</v>
      </c>
      <c r="F732" s="70">
        <v>21</v>
      </c>
      <c r="G732" s="60">
        <f t="shared" si="242"/>
        <v>1674.1200000000001</v>
      </c>
      <c r="H732" s="60">
        <f t="shared" si="243"/>
        <v>25.312694400000005</v>
      </c>
      <c r="I732" s="77">
        <f t="shared" si="244"/>
        <v>14.555890971822889</v>
      </c>
      <c r="J732" s="78">
        <v>5</v>
      </c>
      <c r="K732" s="61">
        <f t="shared" si="245"/>
        <v>0.105</v>
      </c>
      <c r="L732" s="44">
        <f t="shared" ref="L732" si="246">H732</f>
        <v>25.312694400000005</v>
      </c>
      <c r="M732" s="45">
        <f t="shared" ref="M732" si="247">I732</f>
        <v>14.555890971822889</v>
      </c>
      <c r="N732" s="46">
        <f>K732</f>
        <v>0.105</v>
      </c>
      <c r="O732" s="148"/>
      <c r="P732" s="152"/>
      <c r="Q732" s="155"/>
      <c r="V732" s="32">
        <v>420</v>
      </c>
      <c r="W732" s="2">
        <v>620</v>
      </c>
      <c r="X732" s="12">
        <f t="shared" si="236"/>
        <v>241.51811385853938</v>
      </c>
      <c r="Y732" s="12">
        <f t="shared" si="237"/>
        <v>356.5267395054629</v>
      </c>
      <c r="Z732" s="2">
        <v>30</v>
      </c>
      <c r="AA732" s="2">
        <v>50</v>
      </c>
    </row>
    <row r="733" spans="2:27" x14ac:dyDescent="0.25">
      <c r="B733" s="62">
        <v>43360</v>
      </c>
      <c r="C733" s="70">
        <v>3</v>
      </c>
      <c r="D733" s="70">
        <v>10.93</v>
      </c>
      <c r="E733" s="94">
        <v>0.18</v>
      </c>
      <c r="F733" s="70">
        <v>37</v>
      </c>
      <c r="G733" s="60">
        <f t="shared" si="242"/>
        <v>2152.44</v>
      </c>
      <c r="H733" s="60">
        <f t="shared" si="243"/>
        <v>57.341001599999998</v>
      </c>
      <c r="I733" s="77">
        <f t="shared" si="244"/>
        <v>32.973548936170211</v>
      </c>
      <c r="J733" s="78">
        <v>8</v>
      </c>
      <c r="K733" s="61">
        <f t="shared" si="245"/>
        <v>0.29599999999999999</v>
      </c>
      <c r="L733" s="161">
        <f>SUM(H733:H735)</f>
        <v>180.80495999999999</v>
      </c>
      <c r="M733" s="163">
        <f>SUM(I733:I735)</f>
        <v>103.97064979873491</v>
      </c>
      <c r="N733" s="164">
        <f>SUM(K733:K735)</f>
        <v>0.86399999999999988</v>
      </c>
      <c r="O733" s="149">
        <f>SUM(L733:L743)/3</f>
        <v>247.64539679999999</v>
      </c>
      <c r="P733" s="156">
        <f>SUM(M733:M743)/3</f>
        <v>142.40678366877515</v>
      </c>
      <c r="Q733" s="157">
        <f>SUM(N733:N743)/3</f>
        <v>0.99666666666666659</v>
      </c>
      <c r="V733" s="32">
        <v>420</v>
      </c>
      <c r="W733" s="2">
        <v>620</v>
      </c>
      <c r="X733" s="12">
        <f t="shared" si="236"/>
        <v>241.51811385853938</v>
      </c>
      <c r="Y733" s="12">
        <f t="shared" si="237"/>
        <v>356.5267395054629</v>
      </c>
      <c r="Z733" s="2">
        <v>30</v>
      </c>
      <c r="AA733" s="2">
        <v>50</v>
      </c>
    </row>
    <row r="734" spans="2:27" x14ac:dyDescent="0.25">
      <c r="B734" s="62">
        <v>43360</v>
      </c>
      <c r="C734" s="70">
        <v>1</v>
      </c>
      <c r="D734" s="70">
        <v>10.11</v>
      </c>
      <c r="E734" s="94">
        <v>0.19</v>
      </c>
      <c r="F734" s="70">
        <v>20</v>
      </c>
      <c r="G734" s="60">
        <f t="shared" si="242"/>
        <v>2272.02</v>
      </c>
      <c r="H734" s="60">
        <f t="shared" si="243"/>
        <v>32.717088000000004</v>
      </c>
      <c r="I734" s="77">
        <f t="shared" si="244"/>
        <v>18.81373663024727</v>
      </c>
      <c r="J734" s="78">
        <v>8</v>
      </c>
      <c r="K734" s="61">
        <f t="shared" si="245"/>
        <v>0.16</v>
      </c>
      <c r="L734" s="165"/>
      <c r="M734" s="165"/>
      <c r="N734" s="165"/>
      <c r="O734" s="147"/>
      <c r="P734" s="151"/>
      <c r="Q734" s="154"/>
      <c r="V734" s="32">
        <v>420</v>
      </c>
      <c r="W734" s="2">
        <v>620</v>
      </c>
      <c r="X734" s="12">
        <f t="shared" si="236"/>
        <v>241.51811385853938</v>
      </c>
      <c r="Y734" s="12">
        <f t="shared" si="237"/>
        <v>356.5267395054629</v>
      </c>
      <c r="Z734" s="2">
        <v>30</v>
      </c>
      <c r="AA734" s="2">
        <v>50</v>
      </c>
    </row>
    <row r="735" spans="2:27" x14ac:dyDescent="0.25">
      <c r="B735" s="62">
        <v>43360</v>
      </c>
      <c r="C735" s="70">
        <v>2</v>
      </c>
      <c r="D735" s="70">
        <v>10.46</v>
      </c>
      <c r="E735" s="94">
        <v>0.31</v>
      </c>
      <c r="F735" s="70">
        <v>34</v>
      </c>
      <c r="G735" s="60">
        <f t="shared" si="242"/>
        <v>3706.98</v>
      </c>
      <c r="H735" s="60">
        <f t="shared" si="243"/>
        <v>90.746870400000006</v>
      </c>
      <c r="I735" s="77">
        <f t="shared" si="244"/>
        <v>52.183364232317423</v>
      </c>
      <c r="J735" s="78">
        <v>12</v>
      </c>
      <c r="K735" s="61">
        <f t="shared" si="245"/>
        <v>0.40799999999999997</v>
      </c>
      <c r="L735" s="165"/>
      <c r="M735" s="165"/>
      <c r="N735" s="165"/>
      <c r="O735" s="147"/>
      <c r="P735" s="151"/>
      <c r="Q735" s="154"/>
      <c r="V735" s="32">
        <v>420</v>
      </c>
      <c r="W735" s="2">
        <v>620</v>
      </c>
      <c r="X735" s="12">
        <f t="shared" si="236"/>
        <v>241.51811385853938</v>
      </c>
      <c r="Y735" s="12">
        <f t="shared" si="237"/>
        <v>356.5267395054629</v>
      </c>
      <c r="Z735" s="2">
        <v>30</v>
      </c>
      <c r="AA735" s="2">
        <v>50</v>
      </c>
    </row>
    <row r="736" spans="2:27" x14ac:dyDescent="0.25">
      <c r="B736" s="62">
        <v>43361</v>
      </c>
      <c r="C736" s="70">
        <v>3</v>
      </c>
      <c r="D736" s="70">
        <v>10.77</v>
      </c>
      <c r="E736" s="94">
        <v>0.31</v>
      </c>
      <c r="F736" s="70">
        <v>24</v>
      </c>
      <c r="G736" s="60">
        <f t="shared" si="242"/>
        <v>3706.98</v>
      </c>
      <c r="H736" s="60">
        <f t="shared" si="243"/>
        <v>64.056614400000001</v>
      </c>
      <c r="I736" s="77">
        <f t="shared" si="244"/>
        <v>36.835315928694648</v>
      </c>
      <c r="J736" s="78">
        <v>12</v>
      </c>
      <c r="K736" s="61">
        <f t="shared" si="245"/>
        <v>0.28799999999999998</v>
      </c>
      <c r="L736" s="161">
        <f>SUM(H736:H739)</f>
        <v>263.11426560000001</v>
      </c>
      <c r="M736" s="163">
        <f>SUM(I736:I739)</f>
        <v>151.302050373778</v>
      </c>
      <c r="N736" s="164">
        <f>SUM(K736:K739)</f>
        <v>1.042</v>
      </c>
      <c r="O736" s="147"/>
      <c r="P736" s="151"/>
      <c r="Q736" s="154"/>
      <c r="V736" s="32">
        <v>420</v>
      </c>
      <c r="W736" s="2">
        <v>620</v>
      </c>
      <c r="X736" s="12">
        <f t="shared" si="236"/>
        <v>241.51811385853938</v>
      </c>
      <c r="Y736" s="12">
        <f t="shared" si="237"/>
        <v>356.5267395054629</v>
      </c>
      <c r="Z736" s="2">
        <v>30</v>
      </c>
      <c r="AA736" s="2">
        <v>50</v>
      </c>
    </row>
    <row r="737" spans="2:27" x14ac:dyDescent="0.25">
      <c r="B737" s="62">
        <v>43361</v>
      </c>
      <c r="C737" s="70">
        <v>1</v>
      </c>
      <c r="D737" s="70">
        <v>10.72</v>
      </c>
      <c r="E737" s="94">
        <v>0.44</v>
      </c>
      <c r="F737" s="70">
        <v>20</v>
      </c>
      <c r="G737" s="60">
        <f t="shared" si="242"/>
        <v>5261.52</v>
      </c>
      <c r="H737" s="60">
        <f t="shared" si="243"/>
        <v>75.765888000000004</v>
      </c>
      <c r="I737" s="77">
        <f t="shared" si="244"/>
        <v>43.568653248993677</v>
      </c>
      <c r="J737" s="78">
        <v>13</v>
      </c>
      <c r="K737" s="61">
        <f t="shared" si="245"/>
        <v>0.26</v>
      </c>
      <c r="L737" s="165"/>
      <c r="M737" s="165"/>
      <c r="N737" s="165"/>
      <c r="O737" s="147"/>
      <c r="P737" s="151"/>
      <c r="Q737" s="154"/>
      <c r="V737" s="32">
        <v>420</v>
      </c>
      <c r="W737" s="2">
        <v>620</v>
      </c>
      <c r="X737" s="12">
        <f t="shared" si="236"/>
        <v>241.51811385853938</v>
      </c>
      <c r="Y737" s="12">
        <f t="shared" si="237"/>
        <v>356.5267395054629</v>
      </c>
      <c r="Z737" s="2">
        <v>30</v>
      </c>
      <c r="AA737" s="2">
        <v>50</v>
      </c>
    </row>
    <row r="738" spans="2:27" x14ac:dyDescent="0.25">
      <c r="B738" s="62">
        <v>43361</v>
      </c>
      <c r="C738" s="70">
        <v>2</v>
      </c>
      <c r="D738" s="70">
        <v>10.89</v>
      </c>
      <c r="E738" s="94">
        <v>0.38</v>
      </c>
      <c r="F738" s="70">
        <v>26</v>
      </c>
      <c r="G738" s="60">
        <f t="shared" si="242"/>
        <v>4544.04</v>
      </c>
      <c r="H738" s="60">
        <f t="shared" si="243"/>
        <v>85.064428799999988</v>
      </c>
      <c r="I738" s="77">
        <f t="shared" si="244"/>
        <v>48.915715238642889</v>
      </c>
      <c r="J738" s="78">
        <v>13</v>
      </c>
      <c r="K738" s="61">
        <f t="shared" si="245"/>
        <v>0.33800000000000002</v>
      </c>
      <c r="L738" s="165"/>
      <c r="M738" s="165"/>
      <c r="N738" s="165"/>
      <c r="O738" s="147"/>
      <c r="P738" s="151"/>
      <c r="Q738" s="154"/>
      <c r="V738" s="32">
        <v>420</v>
      </c>
      <c r="W738" s="2">
        <v>620</v>
      </c>
      <c r="X738" s="12">
        <f t="shared" si="236"/>
        <v>241.51811385853938</v>
      </c>
      <c r="Y738" s="12">
        <f t="shared" si="237"/>
        <v>356.5267395054629</v>
      </c>
      <c r="Z738" s="2">
        <v>30</v>
      </c>
      <c r="AA738" s="2">
        <v>50</v>
      </c>
    </row>
    <row r="739" spans="2:27" x14ac:dyDescent="0.25">
      <c r="B739" s="62">
        <v>43361</v>
      </c>
      <c r="C739" s="70">
        <v>3</v>
      </c>
      <c r="D739" s="70">
        <v>10.75</v>
      </c>
      <c r="E739" s="94">
        <v>0.37</v>
      </c>
      <c r="F739" s="70">
        <v>12</v>
      </c>
      <c r="G739" s="60">
        <f t="shared" si="242"/>
        <v>4424.46</v>
      </c>
      <c r="H739" s="60">
        <f t="shared" si="243"/>
        <v>38.227334400000004</v>
      </c>
      <c r="I739" s="77">
        <f t="shared" si="244"/>
        <v>21.98236595744681</v>
      </c>
      <c r="J739" s="78">
        <v>13</v>
      </c>
      <c r="K739" s="61">
        <f t="shared" si="245"/>
        <v>0.156</v>
      </c>
      <c r="L739" s="162"/>
      <c r="M739" s="162"/>
      <c r="N739" s="162"/>
      <c r="O739" s="147"/>
      <c r="P739" s="151"/>
      <c r="Q739" s="154"/>
      <c r="V739" s="32">
        <v>420</v>
      </c>
      <c r="W739" s="2">
        <v>620</v>
      </c>
      <c r="X739" s="12">
        <f t="shared" si="236"/>
        <v>241.51811385853938</v>
      </c>
      <c r="Y739" s="12">
        <f t="shared" si="237"/>
        <v>356.5267395054629</v>
      </c>
      <c r="Z739" s="2">
        <v>30</v>
      </c>
      <c r="AA739" s="2">
        <v>50</v>
      </c>
    </row>
    <row r="740" spans="2:27" x14ac:dyDescent="0.25">
      <c r="B740" s="62">
        <v>43362</v>
      </c>
      <c r="C740" s="70">
        <v>1</v>
      </c>
      <c r="D740" s="70">
        <v>10.95</v>
      </c>
      <c r="E740" s="94">
        <v>0.46</v>
      </c>
      <c r="F740" s="70">
        <v>14</v>
      </c>
      <c r="G740" s="60">
        <f t="shared" si="242"/>
        <v>5500.68</v>
      </c>
      <c r="H740" s="60">
        <f t="shared" si="243"/>
        <v>55.446854400000007</v>
      </c>
      <c r="I740" s="77">
        <f t="shared" si="244"/>
        <v>31.884332604945374</v>
      </c>
      <c r="J740" s="78">
        <v>14</v>
      </c>
      <c r="K740" s="61">
        <f t="shared" si="245"/>
        <v>0.19600000000000001</v>
      </c>
      <c r="L740" s="161">
        <f>SUM(H740:H743)</f>
        <v>299.01696480000004</v>
      </c>
      <c r="M740" s="163">
        <f>SUM(I740:I743)</f>
        <v>171.94765083381253</v>
      </c>
      <c r="N740" s="164">
        <f>SUM(K740:K743)</f>
        <v>1.0839999999999999</v>
      </c>
      <c r="O740" s="147"/>
      <c r="P740" s="151"/>
      <c r="Q740" s="154"/>
      <c r="V740" s="32">
        <v>420</v>
      </c>
      <c r="W740" s="2">
        <v>620</v>
      </c>
      <c r="X740" s="12">
        <f t="shared" si="236"/>
        <v>241.51811385853938</v>
      </c>
      <c r="Y740" s="12">
        <f t="shared" si="237"/>
        <v>356.5267395054629</v>
      </c>
      <c r="Z740" s="2">
        <v>30</v>
      </c>
      <c r="AA740" s="2">
        <v>50</v>
      </c>
    </row>
    <row r="741" spans="2:27" x14ac:dyDescent="0.25">
      <c r="B741" s="62">
        <v>43362</v>
      </c>
      <c r="C741" s="70">
        <v>3</v>
      </c>
      <c r="D741" s="70">
        <v>9.41</v>
      </c>
      <c r="E741" s="94">
        <v>0.53</v>
      </c>
      <c r="F741" s="70">
        <v>37</v>
      </c>
      <c r="G741" s="60">
        <f t="shared" si="242"/>
        <v>6337.7400000000007</v>
      </c>
      <c r="H741" s="60">
        <f t="shared" si="243"/>
        <v>168.83739360000001</v>
      </c>
      <c r="I741" s="77">
        <f t="shared" si="244"/>
        <v>97.088782978723401</v>
      </c>
      <c r="J741" s="78">
        <v>14</v>
      </c>
      <c r="K741" s="61">
        <f t="shared" si="245"/>
        <v>0.51800000000000002</v>
      </c>
      <c r="L741" s="165"/>
      <c r="M741" s="165"/>
      <c r="N741" s="165"/>
      <c r="O741" s="147"/>
      <c r="P741" s="151"/>
      <c r="Q741" s="154"/>
      <c r="V741" s="32">
        <v>420</v>
      </c>
      <c r="W741" s="2">
        <v>620</v>
      </c>
      <c r="X741" s="12">
        <f t="shared" si="236"/>
        <v>241.51811385853938</v>
      </c>
      <c r="Y741" s="12">
        <f t="shared" si="237"/>
        <v>356.5267395054629</v>
      </c>
      <c r="Z741" s="2">
        <v>30</v>
      </c>
      <c r="AA741" s="2">
        <v>50</v>
      </c>
    </row>
    <row r="742" spans="2:27" x14ac:dyDescent="0.25">
      <c r="B742" s="62">
        <v>43362</v>
      </c>
      <c r="C742" s="70">
        <v>1</v>
      </c>
      <c r="D742" s="70">
        <v>10.1</v>
      </c>
      <c r="E742" s="94">
        <v>0.23</v>
      </c>
      <c r="F742" s="70">
        <v>20</v>
      </c>
      <c r="G742" s="60">
        <f t="shared" si="242"/>
        <v>2750.34</v>
      </c>
      <c r="H742" s="60">
        <f t="shared" si="243"/>
        <v>39.604896000000004</v>
      </c>
      <c r="I742" s="77">
        <f t="shared" si="244"/>
        <v>22.774523289246694</v>
      </c>
      <c r="J742" s="78">
        <v>10</v>
      </c>
      <c r="K742" s="61">
        <f t="shared" si="245"/>
        <v>0.2</v>
      </c>
      <c r="L742" s="165"/>
      <c r="M742" s="165"/>
      <c r="N742" s="165"/>
      <c r="O742" s="147"/>
      <c r="P742" s="151"/>
      <c r="Q742" s="154"/>
      <c r="V742" s="32">
        <v>420</v>
      </c>
      <c r="W742" s="2">
        <v>620</v>
      </c>
      <c r="X742" s="12">
        <f t="shared" si="236"/>
        <v>241.51811385853938</v>
      </c>
      <c r="Y742" s="12">
        <f t="shared" si="237"/>
        <v>356.5267395054629</v>
      </c>
      <c r="Z742" s="2">
        <v>30</v>
      </c>
      <c r="AA742" s="2">
        <v>50</v>
      </c>
    </row>
    <row r="743" spans="2:27" x14ac:dyDescent="0.25">
      <c r="B743" s="62">
        <v>43362</v>
      </c>
      <c r="C743" s="70">
        <v>2</v>
      </c>
      <c r="D743" s="70">
        <v>9.75</v>
      </c>
      <c r="E743" s="94">
        <v>0.12</v>
      </c>
      <c r="F743" s="70">
        <v>34</v>
      </c>
      <c r="G743" s="60">
        <f t="shared" si="242"/>
        <v>1434.96</v>
      </c>
      <c r="H743" s="60">
        <f t="shared" si="243"/>
        <v>35.127820800000002</v>
      </c>
      <c r="I743" s="77">
        <f t="shared" si="244"/>
        <v>20.200011960897069</v>
      </c>
      <c r="J743" s="78">
        <v>5</v>
      </c>
      <c r="K743" s="61">
        <f t="shared" si="245"/>
        <v>0.17</v>
      </c>
      <c r="L743" s="162"/>
      <c r="M743" s="162"/>
      <c r="N743" s="162"/>
      <c r="O743" s="148"/>
      <c r="P743" s="152"/>
      <c r="Q743" s="155"/>
      <c r="V743" s="32">
        <v>420</v>
      </c>
      <c r="W743" s="2">
        <v>620</v>
      </c>
      <c r="X743" s="12">
        <f t="shared" si="236"/>
        <v>241.51811385853938</v>
      </c>
      <c r="Y743" s="12">
        <f t="shared" si="237"/>
        <v>356.5267395054629</v>
      </c>
      <c r="Z743" s="2">
        <v>30</v>
      </c>
      <c r="AA743" s="2">
        <v>50</v>
      </c>
    </row>
    <row r="744" spans="2:27" x14ac:dyDescent="0.25">
      <c r="B744" s="62">
        <v>43363</v>
      </c>
      <c r="C744" s="70">
        <v>3</v>
      </c>
      <c r="D744" s="70">
        <v>11</v>
      </c>
      <c r="E744" s="94">
        <v>0.28000000000000003</v>
      </c>
      <c r="F744" s="70">
        <v>31</v>
      </c>
      <c r="G744" s="60">
        <f t="shared" si="242"/>
        <v>3348.2400000000002</v>
      </c>
      <c r="H744" s="60">
        <f t="shared" si="243"/>
        <v>74.732716799999992</v>
      </c>
      <c r="I744" s="77">
        <f t="shared" si="244"/>
        <v>42.974535250143752</v>
      </c>
      <c r="J744" s="78">
        <v>13</v>
      </c>
      <c r="K744" s="61">
        <f t="shared" si="245"/>
        <v>0.40300000000000002</v>
      </c>
      <c r="L744" s="161">
        <f>SUM(H744:H747)</f>
        <v>265.52499840000002</v>
      </c>
      <c r="M744" s="163">
        <f>SUM(I744:I747)</f>
        <v>152.68832570442783</v>
      </c>
      <c r="N744" s="164">
        <f>SUM(K744:K747)</f>
        <v>1.319</v>
      </c>
      <c r="O744" s="149">
        <f>SUM(L744:L752)/3</f>
        <v>180.86235840000003</v>
      </c>
      <c r="P744" s="156">
        <f>SUM(M744:M752)/3</f>
        <v>104.00365635422656</v>
      </c>
      <c r="Q744" s="157">
        <f>SUM(N744:N752)/3</f>
        <v>0.79033333333333333</v>
      </c>
      <c r="V744" s="32">
        <v>420</v>
      </c>
      <c r="W744" s="2">
        <v>620</v>
      </c>
      <c r="X744" s="12">
        <f t="shared" si="236"/>
        <v>241.51811385853938</v>
      </c>
      <c r="Y744" s="12">
        <f t="shared" si="237"/>
        <v>356.5267395054629</v>
      </c>
      <c r="Z744" s="2">
        <v>30</v>
      </c>
      <c r="AA744" s="2">
        <v>50</v>
      </c>
    </row>
    <row r="745" spans="2:27" x14ac:dyDescent="0.25">
      <c r="B745" s="62">
        <v>43363</v>
      </c>
      <c r="C745" s="70">
        <v>2</v>
      </c>
      <c r="D745" s="70">
        <v>10.6</v>
      </c>
      <c r="E745" s="94">
        <v>0.18</v>
      </c>
      <c r="F745" s="70">
        <v>34</v>
      </c>
      <c r="G745" s="60">
        <f t="shared" si="242"/>
        <v>2152.44</v>
      </c>
      <c r="H745" s="60">
        <f t="shared" si="243"/>
        <v>52.691731200000007</v>
      </c>
      <c r="I745" s="77">
        <f t="shared" si="244"/>
        <v>30.300017941345605</v>
      </c>
      <c r="J745" s="78">
        <v>8</v>
      </c>
      <c r="K745" s="61">
        <f t="shared" si="245"/>
        <v>0.27200000000000002</v>
      </c>
      <c r="L745" s="165"/>
      <c r="M745" s="165"/>
      <c r="N745" s="165"/>
      <c r="O745" s="147"/>
      <c r="P745" s="151"/>
      <c r="Q745" s="154"/>
      <c r="V745" s="32">
        <v>420</v>
      </c>
      <c r="W745" s="2">
        <v>620</v>
      </c>
      <c r="X745" s="12">
        <f t="shared" si="236"/>
        <v>241.51811385853938</v>
      </c>
      <c r="Y745" s="12">
        <f t="shared" si="237"/>
        <v>356.5267395054629</v>
      </c>
      <c r="Z745" s="2">
        <v>30</v>
      </c>
      <c r="AA745" s="2">
        <v>50</v>
      </c>
    </row>
    <row r="746" spans="2:27" x14ac:dyDescent="0.25">
      <c r="B746" s="62">
        <v>43363</v>
      </c>
      <c r="C746" s="70">
        <v>3</v>
      </c>
      <c r="D746" s="70">
        <v>10.55</v>
      </c>
      <c r="E746" s="94">
        <v>0.32</v>
      </c>
      <c r="F746" s="70">
        <v>37</v>
      </c>
      <c r="G746" s="60">
        <f t="shared" si="242"/>
        <v>3826.56</v>
      </c>
      <c r="H746" s="60">
        <f t="shared" si="243"/>
        <v>101.9395584</v>
      </c>
      <c r="I746" s="77">
        <f t="shared" si="244"/>
        <v>58.619642553191483</v>
      </c>
      <c r="J746" s="78">
        <v>12</v>
      </c>
      <c r="K746" s="61">
        <f t="shared" si="245"/>
        <v>0.44400000000000001</v>
      </c>
      <c r="L746" s="165"/>
      <c r="M746" s="165"/>
      <c r="N746" s="165"/>
      <c r="O746" s="147"/>
      <c r="P746" s="151"/>
      <c r="Q746" s="154"/>
      <c r="V746" s="32">
        <v>420</v>
      </c>
      <c r="W746" s="2">
        <v>620</v>
      </c>
      <c r="X746" s="12">
        <f t="shared" si="236"/>
        <v>241.51811385853938</v>
      </c>
      <c r="Y746" s="12">
        <f t="shared" si="237"/>
        <v>356.5267395054629</v>
      </c>
      <c r="Z746" s="2">
        <v>30</v>
      </c>
      <c r="AA746" s="2">
        <v>50</v>
      </c>
    </row>
    <row r="747" spans="2:27" x14ac:dyDescent="0.25">
      <c r="B747" s="62">
        <v>43363</v>
      </c>
      <c r="C747" s="70">
        <v>1</v>
      </c>
      <c r="D747" s="70">
        <v>10.3</v>
      </c>
      <c r="E747" s="94">
        <v>0.21</v>
      </c>
      <c r="F747" s="70">
        <v>20</v>
      </c>
      <c r="G747" s="60">
        <f t="shared" si="242"/>
        <v>2511.1799999999998</v>
      </c>
      <c r="H747" s="60">
        <f t="shared" si="243"/>
        <v>36.160992</v>
      </c>
      <c r="I747" s="77">
        <f t="shared" si="244"/>
        <v>20.794129959746979</v>
      </c>
      <c r="J747" s="78">
        <v>10</v>
      </c>
      <c r="K747" s="61">
        <f t="shared" si="245"/>
        <v>0.2</v>
      </c>
      <c r="L747" s="162"/>
      <c r="M747" s="162"/>
      <c r="N747" s="162"/>
      <c r="O747" s="147"/>
      <c r="P747" s="151"/>
      <c r="Q747" s="154"/>
      <c r="V747" s="32">
        <v>420</v>
      </c>
      <c r="W747" s="2">
        <v>620</v>
      </c>
      <c r="X747" s="12">
        <f t="shared" si="236"/>
        <v>241.51811385853938</v>
      </c>
      <c r="Y747" s="12">
        <f t="shared" si="237"/>
        <v>356.5267395054629</v>
      </c>
      <c r="Z747" s="2">
        <v>30</v>
      </c>
      <c r="AA747" s="2">
        <v>50</v>
      </c>
    </row>
    <row r="748" spans="2:27" x14ac:dyDescent="0.25">
      <c r="B748" s="62">
        <v>43364</v>
      </c>
      <c r="C748" s="70">
        <v>2</v>
      </c>
      <c r="D748" s="70">
        <v>11.71</v>
      </c>
      <c r="E748" s="94">
        <v>0.59</v>
      </c>
      <c r="F748" s="70">
        <v>34</v>
      </c>
      <c r="G748" s="60">
        <f t="shared" si="242"/>
        <v>7055.2199999999993</v>
      </c>
      <c r="H748" s="60">
        <f t="shared" si="243"/>
        <v>172.71178559999998</v>
      </c>
      <c r="I748" s="77">
        <f t="shared" si="244"/>
        <v>99.316725474410561</v>
      </c>
      <c r="J748" s="78">
        <v>15</v>
      </c>
      <c r="K748" s="61">
        <f t="shared" si="245"/>
        <v>0.51</v>
      </c>
      <c r="L748" s="161">
        <f>SUM(H748:H751)</f>
        <v>277.0620768</v>
      </c>
      <c r="M748" s="163">
        <f>SUM(I748:I751)</f>
        <v>159.32264335825184</v>
      </c>
      <c r="N748" s="164">
        <f>SUM(K748:K751)</f>
        <v>1.052</v>
      </c>
      <c r="O748" s="147"/>
      <c r="P748" s="151"/>
      <c r="Q748" s="154"/>
      <c r="V748" s="32">
        <v>420</v>
      </c>
      <c r="W748" s="2">
        <v>620</v>
      </c>
      <c r="X748" s="12">
        <f t="shared" si="236"/>
        <v>241.51811385853938</v>
      </c>
      <c r="Y748" s="12">
        <f t="shared" si="237"/>
        <v>356.5267395054629</v>
      </c>
      <c r="Z748" s="2">
        <v>30</v>
      </c>
      <c r="AA748" s="2">
        <v>50</v>
      </c>
    </row>
    <row r="749" spans="2:27" x14ac:dyDescent="0.25">
      <c r="B749" s="62">
        <v>43364</v>
      </c>
      <c r="C749" s="70">
        <v>3</v>
      </c>
      <c r="D749" s="70">
        <v>10.41</v>
      </c>
      <c r="E749" s="94">
        <v>0.16</v>
      </c>
      <c r="F749" s="70">
        <v>40</v>
      </c>
      <c r="G749" s="60">
        <f t="shared" si="242"/>
        <v>1913.28</v>
      </c>
      <c r="H749" s="60">
        <f t="shared" si="243"/>
        <v>55.102463999999998</v>
      </c>
      <c r="I749" s="77">
        <f t="shared" si="244"/>
        <v>31.686293271995396</v>
      </c>
      <c r="J749" s="78">
        <v>7</v>
      </c>
      <c r="K749" s="61">
        <f t="shared" si="245"/>
        <v>0.28000000000000003</v>
      </c>
      <c r="L749" s="165"/>
      <c r="M749" s="165"/>
      <c r="N749" s="165"/>
      <c r="O749" s="147"/>
      <c r="P749" s="151"/>
      <c r="Q749" s="154"/>
      <c r="V749" s="32">
        <v>420</v>
      </c>
      <c r="W749" s="2">
        <v>620</v>
      </c>
      <c r="X749" s="12">
        <f t="shared" si="236"/>
        <v>241.51811385853938</v>
      </c>
      <c r="Y749" s="12">
        <f t="shared" si="237"/>
        <v>356.5267395054629</v>
      </c>
      <c r="Z749" s="2">
        <v>30</v>
      </c>
      <c r="AA749" s="2">
        <v>50</v>
      </c>
    </row>
    <row r="750" spans="2:27" x14ac:dyDescent="0.25">
      <c r="B750" s="62">
        <v>43364</v>
      </c>
      <c r="C750" s="70">
        <v>1</v>
      </c>
      <c r="D750" s="70">
        <v>10.93</v>
      </c>
      <c r="E750" s="94">
        <v>0.13</v>
      </c>
      <c r="F750" s="70">
        <v>22</v>
      </c>
      <c r="G750" s="60">
        <f t="shared" si="242"/>
        <v>1554.54</v>
      </c>
      <c r="H750" s="60">
        <f t="shared" si="243"/>
        <v>24.623913599999998</v>
      </c>
      <c r="I750" s="77">
        <f t="shared" si="244"/>
        <v>14.159812305922943</v>
      </c>
      <c r="J750" s="78">
        <v>6</v>
      </c>
      <c r="K750" s="61">
        <f t="shared" si="245"/>
        <v>0.13200000000000001</v>
      </c>
      <c r="L750" s="165"/>
      <c r="M750" s="165"/>
      <c r="N750" s="165"/>
      <c r="O750" s="147"/>
      <c r="P750" s="151"/>
      <c r="Q750" s="154"/>
      <c r="V750" s="32">
        <v>420</v>
      </c>
      <c r="W750" s="2">
        <v>620</v>
      </c>
      <c r="X750" s="12">
        <f t="shared" ref="X750:X774" si="248">V750/$M$2</f>
        <v>241.51811385853938</v>
      </c>
      <c r="Y750" s="12">
        <f t="shared" ref="Y750:Y774" si="249">W750/$M$2</f>
        <v>356.5267395054629</v>
      </c>
      <c r="Z750" s="2">
        <v>30</v>
      </c>
      <c r="AA750" s="2">
        <v>50</v>
      </c>
    </row>
    <row r="751" spans="2:27" x14ac:dyDescent="0.25">
      <c r="B751" s="62">
        <v>43364</v>
      </c>
      <c r="C751" s="70">
        <v>2</v>
      </c>
      <c r="D751" s="70">
        <v>10.66</v>
      </c>
      <c r="E751" s="94">
        <v>0.22</v>
      </c>
      <c r="F751" s="70">
        <v>13</v>
      </c>
      <c r="G751" s="60">
        <f t="shared" si="242"/>
        <v>2630.76</v>
      </c>
      <c r="H751" s="60">
        <f t="shared" si="243"/>
        <v>24.623913600000005</v>
      </c>
      <c r="I751" s="77">
        <f t="shared" si="244"/>
        <v>14.159812305922946</v>
      </c>
      <c r="J751" s="78">
        <v>10</v>
      </c>
      <c r="K751" s="61">
        <f t="shared" si="245"/>
        <v>0.13</v>
      </c>
      <c r="L751" s="162"/>
      <c r="M751" s="162"/>
      <c r="N751" s="162"/>
      <c r="O751" s="147"/>
      <c r="P751" s="151"/>
      <c r="Q751" s="154"/>
      <c r="V751" s="32">
        <v>420</v>
      </c>
      <c r="W751" s="2">
        <v>620</v>
      </c>
      <c r="X751" s="12">
        <f t="shared" si="248"/>
        <v>241.51811385853938</v>
      </c>
      <c r="Y751" s="12">
        <f t="shared" si="249"/>
        <v>356.5267395054629</v>
      </c>
      <c r="Z751" s="2">
        <v>30</v>
      </c>
      <c r="AA751" s="2">
        <v>50</v>
      </c>
    </row>
    <row r="752" spans="2:27" x14ac:dyDescent="0.25">
      <c r="B752" s="62">
        <v>43365</v>
      </c>
      <c r="C752" s="70"/>
      <c r="D752" s="70"/>
      <c r="E752" s="94"/>
      <c r="F752" s="70">
        <v>0</v>
      </c>
      <c r="G752" s="60">
        <f t="shared" ref="G752:G775" si="250">E752*$M$1</f>
        <v>0</v>
      </c>
      <c r="H752" s="60">
        <f t="shared" ref="H752:H775" si="251">F752*G752/1000*$O$2</f>
        <v>0</v>
      </c>
      <c r="I752" s="77">
        <f t="shared" ref="I752:I775" si="252">H752/$M$2</f>
        <v>0</v>
      </c>
      <c r="J752" s="78">
        <v>0</v>
      </c>
      <c r="K752" s="61">
        <f t="shared" ref="K752:K775" si="253">J752*F752/1000</f>
        <v>0</v>
      </c>
      <c r="L752" s="44">
        <f t="shared" ref="L752:L753" si="254">H752</f>
        <v>0</v>
      </c>
      <c r="M752" s="45">
        <f t="shared" ref="M752:M753" si="255">I752</f>
        <v>0</v>
      </c>
      <c r="N752" s="46">
        <f>K752</f>
        <v>0</v>
      </c>
      <c r="O752" s="148"/>
      <c r="P752" s="152"/>
      <c r="Q752" s="155"/>
      <c r="V752" s="32">
        <v>420</v>
      </c>
      <c r="W752" s="2">
        <v>620</v>
      </c>
      <c r="X752" s="12">
        <f t="shared" si="248"/>
        <v>241.51811385853938</v>
      </c>
      <c r="Y752" s="12">
        <f t="shared" si="249"/>
        <v>356.5267395054629</v>
      </c>
      <c r="Z752" s="2">
        <v>30</v>
      </c>
      <c r="AA752" s="2">
        <v>50</v>
      </c>
    </row>
    <row r="753" spans="2:27" x14ac:dyDescent="0.25">
      <c r="B753" s="62">
        <v>43366</v>
      </c>
      <c r="C753" s="70"/>
      <c r="D753" s="70"/>
      <c r="E753" s="94"/>
      <c r="F753" s="70">
        <v>0</v>
      </c>
      <c r="G753" s="60">
        <f t="shared" si="250"/>
        <v>0</v>
      </c>
      <c r="H753" s="60">
        <f t="shared" si="251"/>
        <v>0</v>
      </c>
      <c r="I753" s="77">
        <f t="shared" si="252"/>
        <v>0</v>
      </c>
      <c r="J753" s="78">
        <v>0</v>
      </c>
      <c r="K753" s="61">
        <f t="shared" si="253"/>
        <v>0</v>
      </c>
      <c r="L753" s="44">
        <f t="shared" si="254"/>
        <v>0</v>
      </c>
      <c r="M753" s="45">
        <f t="shared" si="255"/>
        <v>0</v>
      </c>
      <c r="N753" s="46">
        <f>K753</f>
        <v>0</v>
      </c>
      <c r="O753" s="149">
        <f>SUM(L753:L761)/3</f>
        <v>163.52804159999999</v>
      </c>
      <c r="P753" s="156">
        <f>SUM(M753:M761)/3</f>
        <v>94.035676595744675</v>
      </c>
      <c r="Q753" s="157">
        <f>SUM(N753:N761)/3</f>
        <v>0.7446666666666667</v>
      </c>
      <c r="V753" s="32">
        <v>420</v>
      </c>
      <c r="W753" s="2">
        <v>620</v>
      </c>
      <c r="X753" s="12">
        <f t="shared" si="248"/>
        <v>241.51811385853938</v>
      </c>
      <c r="Y753" s="12">
        <f t="shared" si="249"/>
        <v>356.5267395054629</v>
      </c>
      <c r="Z753" s="2">
        <v>30</v>
      </c>
      <c r="AA753" s="2">
        <v>50</v>
      </c>
    </row>
    <row r="754" spans="2:27" x14ac:dyDescent="0.25">
      <c r="B754" s="62">
        <v>43367</v>
      </c>
      <c r="C754" s="70">
        <v>1</v>
      </c>
      <c r="D754" s="70">
        <v>10.26</v>
      </c>
      <c r="E754" s="94">
        <v>0.17</v>
      </c>
      <c r="F754" s="70">
        <v>20</v>
      </c>
      <c r="G754" s="60">
        <f t="shared" si="250"/>
        <v>2032.8600000000001</v>
      </c>
      <c r="H754" s="60">
        <f t="shared" si="251"/>
        <v>29.273184000000001</v>
      </c>
      <c r="I754" s="77">
        <f t="shared" si="252"/>
        <v>16.833343300747554</v>
      </c>
      <c r="J754" s="78">
        <v>8</v>
      </c>
      <c r="K754" s="61">
        <f t="shared" si="253"/>
        <v>0.16</v>
      </c>
      <c r="L754" s="161">
        <f>SUM(H754:H757)</f>
        <v>193.37520960000001</v>
      </c>
      <c r="M754" s="163">
        <f>SUM(I754:I757)</f>
        <v>111.19908545140885</v>
      </c>
      <c r="N754" s="164">
        <f>SUM(K754:K757)</f>
        <v>1.002</v>
      </c>
      <c r="O754" s="147"/>
      <c r="P754" s="151"/>
      <c r="Q754" s="154"/>
      <c r="V754" s="32">
        <v>420</v>
      </c>
      <c r="W754" s="2">
        <v>620</v>
      </c>
      <c r="X754" s="12">
        <f t="shared" si="248"/>
        <v>241.51811385853938</v>
      </c>
      <c r="Y754" s="12">
        <f t="shared" si="249"/>
        <v>356.5267395054629</v>
      </c>
      <c r="Z754" s="2">
        <v>30</v>
      </c>
      <c r="AA754" s="2">
        <v>50</v>
      </c>
    </row>
    <row r="755" spans="2:27" x14ac:dyDescent="0.25">
      <c r="B755" s="62">
        <v>43367</v>
      </c>
      <c r="C755" s="70">
        <v>2</v>
      </c>
      <c r="D755" s="70">
        <v>10.119999999999999</v>
      </c>
      <c r="E755" s="94">
        <v>0.15</v>
      </c>
      <c r="F755" s="70">
        <v>34</v>
      </c>
      <c r="G755" s="60">
        <f t="shared" si="250"/>
        <v>1793.7</v>
      </c>
      <c r="H755" s="60">
        <f t="shared" si="251"/>
        <v>43.909776000000001</v>
      </c>
      <c r="I755" s="77">
        <f t="shared" si="252"/>
        <v>25.250014951121333</v>
      </c>
      <c r="J755" s="78">
        <v>7</v>
      </c>
      <c r="K755" s="61">
        <f t="shared" si="253"/>
        <v>0.23799999999999999</v>
      </c>
      <c r="L755" s="165"/>
      <c r="M755" s="165"/>
      <c r="N755" s="165"/>
      <c r="O755" s="147"/>
      <c r="P755" s="151"/>
      <c r="Q755" s="154"/>
      <c r="V755" s="32">
        <v>420</v>
      </c>
      <c r="W755" s="2">
        <v>620</v>
      </c>
      <c r="X755" s="12">
        <f t="shared" si="248"/>
        <v>241.51811385853938</v>
      </c>
      <c r="Y755" s="12">
        <f t="shared" si="249"/>
        <v>356.5267395054629</v>
      </c>
      <c r="Z755" s="2">
        <v>30</v>
      </c>
      <c r="AA755" s="2">
        <v>50</v>
      </c>
    </row>
    <row r="756" spans="2:27" x14ac:dyDescent="0.25">
      <c r="B756" s="62">
        <v>43367</v>
      </c>
      <c r="C756" s="70">
        <v>3</v>
      </c>
      <c r="D756" s="70">
        <v>9.85</v>
      </c>
      <c r="E756" s="94">
        <v>0.28000000000000003</v>
      </c>
      <c r="F756" s="70">
        <v>37</v>
      </c>
      <c r="G756" s="60">
        <f t="shared" si="250"/>
        <v>3348.2400000000002</v>
      </c>
      <c r="H756" s="60">
        <f t="shared" si="251"/>
        <v>89.197113600000009</v>
      </c>
      <c r="I756" s="77">
        <f t="shared" si="252"/>
        <v>51.292187234042558</v>
      </c>
      <c r="J756" s="78">
        <v>12</v>
      </c>
      <c r="K756" s="61">
        <f t="shared" si="253"/>
        <v>0.44400000000000001</v>
      </c>
      <c r="L756" s="165"/>
      <c r="M756" s="165"/>
      <c r="N756" s="165"/>
      <c r="O756" s="147"/>
      <c r="P756" s="151"/>
      <c r="Q756" s="154"/>
      <c r="V756" s="32">
        <v>420</v>
      </c>
      <c r="W756" s="2">
        <v>620</v>
      </c>
      <c r="X756" s="12">
        <f t="shared" si="248"/>
        <v>241.51811385853938</v>
      </c>
      <c r="Y756" s="12">
        <f t="shared" si="249"/>
        <v>356.5267395054629</v>
      </c>
      <c r="Z756" s="2">
        <v>30</v>
      </c>
      <c r="AA756" s="2">
        <v>50</v>
      </c>
    </row>
    <row r="757" spans="2:27" x14ac:dyDescent="0.25">
      <c r="B757" s="62">
        <v>43367</v>
      </c>
      <c r="C757" s="70">
        <v>1</v>
      </c>
      <c r="D757" s="70">
        <v>10.83</v>
      </c>
      <c r="E757" s="94">
        <v>0.18</v>
      </c>
      <c r="F757" s="70">
        <v>20</v>
      </c>
      <c r="G757" s="60">
        <f t="shared" si="250"/>
        <v>2152.44</v>
      </c>
      <c r="H757" s="60">
        <f t="shared" si="251"/>
        <v>30.995135999999999</v>
      </c>
      <c r="I757" s="77">
        <f t="shared" si="252"/>
        <v>17.82353996549741</v>
      </c>
      <c r="J757" s="78">
        <v>8</v>
      </c>
      <c r="K757" s="61">
        <f t="shared" si="253"/>
        <v>0.16</v>
      </c>
      <c r="L757" s="162"/>
      <c r="M757" s="162"/>
      <c r="N757" s="162"/>
      <c r="O757" s="147"/>
      <c r="P757" s="151"/>
      <c r="Q757" s="154"/>
      <c r="V757" s="32">
        <v>420</v>
      </c>
      <c r="W757" s="2">
        <v>620</v>
      </c>
      <c r="X757" s="12">
        <f t="shared" si="248"/>
        <v>241.51811385853938</v>
      </c>
      <c r="Y757" s="12">
        <f t="shared" si="249"/>
        <v>356.5267395054629</v>
      </c>
      <c r="Z757" s="2">
        <v>30</v>
      </c>
      <c r="AA757" s="2">
        <v>50</v>
      </c>
    </row>
    <row r="758" spans="2:27" x14ac:dyDescent="0.25">
      <c r="B758" s="62">
        <v>43368</v>
      </c>
      <c r="C758" s="70">
        <v>2</v>
      </c>
      <c r="D758" s="70">
        <v>10.81</v>
      </c>
      <c r="E758" s="94">
        <v>0.39</v>
      </c>
      <c r="F758" s="70">
        <v>33</v>
      </c>
      <c r="G758" s="60">
        <f t="shared" si="250"/>
        <v>4663.62</v>
      </c>
      <c r="H758" s="60">
        <f t="shared" si="251"/>
        <v>110.8076112</v>
      </c>
      <c r="I758" s="77">
        <f t="shared" si="252"/>
        <v>63.719155376653241</v>
      </c>
      <c r="J758" s="78">
        <v>13</v>
      </c>
      <c r="K758" s="61">
        <f t="shared" si="253"/>
        <v>0.42899999999999999</v>
      </c>
      <c r="L758" s="161">
        <f>SUM(H758:H761)</f>
        <v>297.20891519999998</v>
      </c>
      <c r="M758" s="163">
        <f>SUM(I758:I761)</f>
        <v>170.90794433582516</v>
      </c>
      <c r="N758" s="164">
        <f>SUM(K758:K761)</f>
        <v>1.232</v>
      </c>
      <c r="O758" s="147"/>
      <c r="P758" s="151"/>
      <c r="Q758" s="154"/>
      <c r="V758" s="32">
        <v>420</v>
      </c>
      <c r="W758" s="2">
        <v>620</v>
      </c>
      <c r="X758" s="12">
        <f t="shared" si="248"/>
        <v>241.51811385853938</v>
      </c>
      <c r="Y758" s="12">
        <f t="shared" si="249"/>
        <v>356.5267395054629</v>
      </c>
      <c r="Z758" s="2">
        <v>30</v>
      </c>
      <c r="AA758" s="2">
        <v>50</v>
      </c>
    </row>
    <row r="759" spans="2:27" x14ac:dyDescent="0.25">
      <c r="B759" s="62">
        <v>43368</v>
      </c>
      <c r="C759" s="70">
        <v>3</v>
      </c>
      <c r="D759" s="70">
        <v>10.6</v>
      </c>
      <c r="E759" s="94">
        <v>0.37</v>
      </c>
      <c r="F759" s="70">
        <v>35</v>
      </c>
      <c r="G759" s="60">
        <f t="shared" si="250"/>
        <v>4424.46</v>
      </c>
      <c r="H759" s="60">
        <f t="shared" si="251"/>
        <v>111.496392</v>
      </c>
      <c r="I759" s="77">
        <f t="shared" si="252"/>
        <v>64.115234042553183</v>
      </c>
      <c r="J759" s="78">
        <v>13</v>
      </c>
      <c r="K759" s="61">
        <f t="shared" si="253"/>
        <v>0.45500000000000002</v>
      </c>
      <c r="L759" s="165"/>
      <c r="M759" s="165"/>
      <c r="N759" s="165"/>
      <c r="O759" s="147"/>
      <c r="P759" s="151"/>
      <c r="Q759" s="154"/>
      <c r="V759" s="32">
        <v>420</v>
      </c>
      <c r="W759" s="2">
        <v>620</v>
      </c>
      <c r="X759" s="12">
        <f t="shared" si="248"/>
        <v>241.51811385853938</v>
      </c>
      <c r="Y759" s="12">
        <f t="shared" si="249"/>
        <v>356.5267395054629</v>
      </c>
      <c r="Z759" s="2">
        <v>30</v>
      </c>
      <c r="AA759" s="2">
        <v>50</v>
      </c>
    </row>
    <row r="760" spans="2:27" x14ac:dyDescent="0.25">
      <c r="B760" s="62">
        <v>43368</v>
      </c>
      <c r="C760" s="70">
        <v>1</v>
      </c>
      <c r="D760" s="70">
        <v>11.02</v>
      </c>
      <c r="E760" s="94">
        <v>0.21</v>
      </c>
      <c r="F760" s="70">
        <v>14</v>
      </c>
      <c r="G760" s="60">
        <f t="shared" si="250"/>
        <v>2511.1799999999998</v>
      </c>
      <c r="H760" s="60">
        <f t="shared" si="251"/>
        <v>25.312694399999994</v>
      </c>
      <c r="I760" s="77">
        <f t="shared" si="252"/>
        <v>14.555890971822883</v>
      </c>
      <c r="J760" s="78">
        <v>10</v>
      </c>
      <c r="K760" s="61">
        <f t="shared" si="253"/>
        <v>0.14000000000000001</v>
      </c>
      <c r="L760" s="165"/>
      <c r="M760" s="165"/>
      <c r="N760" s="165"/>
      <c r="O760" s="147"/>
      <c r="P760" s="151"/>
      <c r="Q760" s="154"/>
      <c r="V760" s="32">
        <v>420</v>
      </c>
      <c r="W760" s="2">
        <v>620</v>
      </c>
      <c r="X760" s="12">
        <f t="shared" si="248"/>
        <v>241.51811385853938</v>
      </c>
      <c r="Y760" s="12">
        <f t="shared" si="249"/>
        <v>356.5267395054629</v>
      </c>
      <c r="Z760" s="2">
        <v>30</v>
      </c>
      <c r="AA760" s="2">
        <v>50</v>
      </c>
    </row>
    <row r="761" spans="2:27" x14ac:dyDescent="0.25">
      <c r="B761" s="62">
        <v>43368</v>
      </c>
      <c r="C761" s="70">
        <v>2</v>
      </c>
      <c r="D761" s="70">
        <v>10.6</v>
      </c>
      <c r="E761" s="94">
        <v>0.36</v>
      </c>
      <c r="F761" s="70">
        <v>16</v>
      </c>
      <c r="G761" s="60">
        <f t="shared" si="250"/>
        <v>4304.88</v>
      </c>
      <c r="H761" s="60">
        <f t="shared" si="251"/>
        <v>49.592217599999998</v>
      </c>
      <c r="I761" s="77">
        <f t="shared" si="252"/>
        <v>28.517663944795856</v>
      </c>
      <c r="J761" s="78">
        <v>13</v>
      </c>
      <c r="K761" s="61">
        <f t="shared" si="253"/>
        <v>0.20799999999999999</v>
      </c>
      <c r="L761" s="162"/>
      <c r="M761" s="162"/>
      <c r="N761" s="162"/>
      <c r="O761" s="148"/>
      <c r="P761" s="152"/>
      <c r="Q761" s="155"/>
      <c r="V761" s="32">
        <v>420</v>
      </c>
      <c r="W761" s="2">
        <v>620</v>
      </c>
      <c r="X761" s="12">
        <f t="shared" si="248"/>
        <v>241.51811385853938</v>
      </c>
      <c r="Y761" s="12">
        <f t="shared" si="249"/>
        <v>356.5267395054629</v>
      </c>
      <c r="Z761" s="2">
        <v>30</v>
      </c>
      <c r="AA761" s="2">
        <v>50</v>
      </c>
    </row>
    <row r="762" spans="2:27" x14ac:dyDescent="0.25">
      <c r="B762" s="62">
        <v>43369</v>
      </c>
      <c r="C762" s="70">
        <v>3</v>
      </c>
      <c r="D762" s="70">
        <v>10.26</v>
      </c>
      <c r="E762" s="94">
        <v>0.32</v>
      </c>
      <c r="F762" s="70">
        <v>37</v>
      </c>
      <c r="G762" s="60">
        <f t="shared" si="250"/>
        <v>3826.56</v>
      </c>
      <c r="H762" s="60">
        <f t="shared" si="251"/>
        <v>101.9395584</v>
      </c>
      <c r="I762" s="77">
        <f t="shared" si="252"/>
        <v>58.619642553191483</v>
      </c>
      <c r="J762" s="78">
        <v>12</v>
      </c>
      <c r="K762" s="61">
        <f t="shared" si="253"/>
        <v>0.44400000000000001</v>
      </c>
      <c r="L762" s="161">
        <f>SUM(H762:H765)</f>
        <v>296.69232959999999</v>
      </c>
      <c r="M762" s="163">
        <f>SUM(I762:I765)</f>
        <v>170.6108853364002</v>
      </c>
      <c r="N762" s="164">
        <f>SUM(K762:K765)</f>
        <v>1.399</v>
      </c>
      <c r="O762" s="149">
        <f>SUM(L762:L771)/3</f>
        <v>254.848896</v>
      </c>
      <c r="P762" s="156">
        <f>SUM(M762:M771)/3</f>
        <v>146.54910638297872</v>
      </c>
      <c r="Q762" s="157">
        <f>SUM(N762:N771)/3</f>
        <v>1.0796666666666666</v>
      </c>
      <c r="V762" s="32">
        <v>420</v>
      </c>
      <c r="W762" s="2">
        <v>620</v>
      </c>
      <c r="X762" s="12">
        <f t="shared" si="248"/>
        <v>241.51811385853938</v>
      </c>
      <c r="Y762" s="12">
        <f t="shared" si="249"/>
        <v>356.5267395054629</v>
      </c>
      <c r="Z762" s="2">
        <v>30</v>
      </c>
      <c r="AA762" s="2">
        <v>50</v>
      </c>
    </row>
    <row r="763" spans="2:27" x14ac:dyDescent="0.25">
      <c r="B763" s="62">
        <v>43369</v>
      </c>
      <c r="C763" s="70">
        <v>1</v>
      </c>
      <c r="D763" s="70">
        <v>10.52</v>
      </c>
      <c r="E763" s="94">
        <v>0.16</v>
      </c>
      <c r="F763" s="70">
        <v>20</v>
      </c>
      <c r="G763" s="60">
        <f t="shared" si="250"/>
        <v>1913.28</v>
      </c>
      <c r="H763" s="60">
        <f t="shared" si="251"/>
        <v>27.551231999999999</v>
      </c>
      <c r="I763" s="77">
        <f t="shared" si="252"/>
        <v>15.843146635997698</v>
      </c>
      <c r="J763" s="78">
        <v>7</v>
      </c>
      <c r="K763" s="61">
        <f t="shared" si="253"/>
        <v>0.14000000000000001</v>
      </c>
      <c r="L763" s="165"/>
      <c r="M763" s="165"/>
      <c r="N763" s="165"/>
      <c r="O763" s="147"/>
      <c r="P763" s="151"/>
      <c r="Q763" s="154"/>
      <c r="V763" s="32">
        <v>420</v>
      </c>
      <c r="W763" s="2">
        <v>620</v>
      </c>
      <c r="X763" s="12">
        <f t="shared" si="248"/>
        <v>241.51811385853938</v>
      </c>
      <c r="Y763" s="12">
        <f t="shared" si="249"/>
        <v>356.5267395054629</v>
      </c>
      <c r="Z763" s="2">
        <v>30</v>
      </c>
      <c r="AA763" s="2">
        <v>50</v>
      </c>
    </row>
    <row r="764" spans="2:27" x14ac:dyDescent="0.25">
      <c r="B764" s="62">
        <v>43369</v>
      </c>
      <c r="C764" s="70">
        <v>2</v>
      </c>
      <c r="D764" s="70">
        <v>10.49</v>
      </c>
      <c r="E764" s="94">
        <v>0.31</v>
      </c>
      <c r="F764" s="70">
        <v>34</v>
      </c>
      <c r="G764" s="60">
        <f t="shared" si="250"/>
        <v>3706.98</v>
      </c>
      <c r="H764" s="60">
        <f t="shared" si="251"/>
        <v>90.746870400000006</v>
      </c>
      <c r="I764" s="77">
        <f t="shared" si="252"/>
        <v>52.183364232317423</v>
      </c>
      <c r="J764" s="78">
        <v>12</v>
      </c>
      <c r="K764" s="61">
        <f t="shared" si="253"/>
        <v>0.40799999999999997</v>
      </c>
      <c r="L764" s="165"/>
      <c r="M764" s="165"/>
      <c r="N764" s="165"/>
      <c r="O764" s="147"/>
      <c r="P764" s="151"/>
      <c r="Q764" s="154"/>
      <c r="V764" s="32">
        <v>420</v>
      </c>
      <c r="W764" s="2">
        <v>620</v>
      </c>
      <c r="X764" s="12">
        <f t="shared" si="248"/>
        <v>241.51811385853938</v>
      </c>
      <c r="Y764" s="12">
        <f t="shared" si="249"/>
        <v>356.5267395054629</v>
      </c>
      <c r="Z764" s="2">
        <v>30</v>
      </c>
      <c r="AA764" s="2">
        <v>50</v>
      </c>
    </row>
    <row r="765" spans="2:27" x14ac:dyDescent="0.25">
      <c r="B765" s="62">
        <v>43369</v>
      </c>
      <c r="C765" s="70">
        <v>3</v>
      </c>
      <c r="D765" s="70">
        <v>10.72</v>
      </c>
      <c r="E765" s="94">
        <v>0.24</v>
      </c>
      <c r="F765" s="70">
        <v>37</v>
      </c>
      <c r="G765" s="60">
        <f t="shared" si="250"/>
        <v>2869.92</v>
      </c>
      <c r="H765" s="60">
        <f t="shared" si="251"/>
        <v>76.454668800000007</v>
      </c>
      <c r="I765" s="77">
        <f t="shared" si="252"/>
        <v>43.964731914893619</v>
      </c>
      <c r="J765" s="78">
        <v>11</v>
      </c>
      <c r="K765" s="61">
        <f t="shared" si="253"/>
        <v>0.40699999999999997</v>
      </c>
      <c r="L765" s="162"/>
      <c r="M765" s="162"/>
      <c r="N765" s="162"/>
      <c r="O765" s="147"/>
      <c r="P765" s="151"/>
      <c r="Q765" s="154"/>
      <c r="V765" s="32">
        <v>420</v>
      </c>
      <c r="W765" s="2">
        <v>620</v>
      </c>
      <c r="X765" s="12">
        <f t="shared" si="248"/>
        <v>241.51811385853938</v>
      </c>
      <c r="Y765" s="12">
        <f t="shared" si="249"/>
        <v>356.5267395054629</v>
      </c>
      <c r="Z765" s="2">
        <v>30</v>
      </c>
      <c r="AA765" s="2">
        <v>50</v>
      </c>
    </row>
    <row r="766" spans="2:27" x14ac:dyDescent="0.25">
      <c r="B766" s="62">
        <v>43370</v>
      </c>
      <c r="C766" s="70">
        <v>1</v>
      </c>
      <c r="D766" s="70">
        <v>9.5399999999999991</v>
      </c>
      <c r="E766" s="94">
        <v>0.32</v>
      </c>
      <c r="F766" s="70">
        <v>19</v>
      </c>
      <c r="G766" s="60">
        <f t="shared" si="250"/>
        <v>3826.56</v>
      </c>
      <c r="H766" s="60">
        <f t="shared" si="251"/>
        <v>52.347340799999998</v>
      </c>
      <c r="I766" s="77">
        <f t="shared" si="252"/>
        <v>30.101978608395626</v>
      </c>
      <c r="J766" s="78">
        <v>12</v>
      </c>
      <c r="K766" s="61">
        <f t="shared" si="253"/>
        <v>0.22800000000000001</v>
      </c>
      <c r="L766" s="161">
        <f>SUM(H766:H770)</f>
        <v>286.53281279999999</v>
      </c>
      <c r="M766" s="163">
        <f>SUM(I766:I770)</f>
        <v>164.76872501437606</v>
      </c>
      <c r="N766" s="164">
        <f>SUM(K766:K770)</f>
        <v>1.3719999999999999</v>
      </c>
      <c r="O766" s="147"/>
      <c r="P766" s="151"/>
      <c r="Q766" s="154"/>
      <c r="V766" s="32">
        <v>420</v>
      </c>
      <c r="W766" s="2">
        <v>620</v>
      </c>
      <c r="X766" s="12">
        <f t="shared" si="248"/>
        <v>241.51811385853938</v>
      </c>
      <c r="Y766" s="12">
        <f t="shared" si="249"/>
        <v>356.5267395054629</v>
      </c>
      <c r="Z766" s="2">
        <v>30</v>
      </c>
      <c r="AA766" s="2">
        <v>50</v>
      </c>
    </row>
    <row r="767" spans="2:27" x14ac:dyDescent="0.25">
      <c r="B767" s="62">
        <v>43370</v>
      </c>
      <c r="C767" s="70">
        <v>2</v>
      </c>
      <c r="D767" s="70">
        <v>10.37</v>
      </c>
      <c r="E767" s="94">
        <v>0.3</v>
      </c>
      <c r="F767" s="70">
        <v>14</v>
      </c>
      <c r="G767" s="60">
        <f t="shared" si="250"/>
        <v>3587.4</v>
      </c>
      <c r="H767" s="60">
        <f t="shared" si="251"/>
        <v>36.160992</v>
      </c>
      <c r="I767" s="77">
        <f t="shared" si="252"/>
        <v>20.794129959746979</v>
      </c>
      <c r="J767" s="78">
        <v>12</v>
      </c>
      <c r="K767" s="61">
        <f t="shared" si="253"/>
        <v>0.16800000000000001</v>
      </c>
      <c r="L767" s="165"/>
      <c r="M767" s="165"/>
      <c r="N767" s="165"/>
      <c r="O767" s="147"/>
      <c r="P767" s="151"/>
      <c r="Q767" s="154"/>
      <c r="V767" s="32">
        <v>420</v>
      </c>
      <c r="W767" s="2">
        <v>620</v>
      </c>
      <c r="X767" s="12">
        <f t="shared" si="248"/>
        <v>241.51811385853938</v>
      </c>
      <c r="Y767" s="12">
        <f t="shared" si="249"/>
        <v>356.5267395054629</v>
      </c>
      <c r="Z767" s="2">
        <v>30</v>
      </c>
      <c r="AA767" s="2">
        <v>50</v>
      </c>
    </row>
    <row r="768" spans="2:27" x14ac:dyDescent="0.25">
      <c r="B768" s="62">
        <v>43370</v>
      </c>
      <c r="C768" s="70">
        <v>3</v>
      </c>
      <c r="D768" s="70">
        <v>10.61</v>
      </c>
      <c r="E768" s="94">
        <v>0.32</v>
      </c>
      <c r="F768" s="70">
        <v>37</v>
      </c>
      <c r="G768" s="60">
        <f t="shared" si="250"/>
        <v>3826.56</v>
      </c>
      <c r="H768" s="60">
        <f t="shared" si="251"/>
        <v>101.9395584</v>
      </c>
      <c r="I768" s="77">
        <f t="shared" si="252"/>
        <v>58.619642553191483</v>
      </c>
      <c r="J768" s="78">
        <v>12</v>
      </c>
      <c r="K768" s="61">
        <f t="shared" si="253"/>
        <v>0.44400000000000001</v>
      </c>
      <c r="L768" s="165"/>
      <c r="M768" s="165"/>
      <c r="N768" s="165"/>
      <c r="O768" s="147"/>
      <c r="P768" s="151"/>
      <c r="Q768" s="154"/>
      <c r="V768" s="32">
        <v>420</v>
      </c>
      <c r="W768" s="2">
        <v>620</v>
      </c>
      <c r="X768" s="12">
        <f t="shared" si="248"/>
        <v>241.51811385853938</v>
      </c>
      <c r="Y768" s="12">
        <f t="shared" si="249"/>
        <v>356.5267395054629</v>
      </c>
      <c r="Z768" s="2">
        <v>30</v>
      </c>
      <c r="AA768" s="2">
        <v>50</v>
      </c>
    </row>
    <row r="769" spans="2:27" x14ac:dyDescent="0.25">
      <c r="B769" s="62">
        <v>43370</v>
      </c>
      <c r="C769" s="70">
        <v>1</v>
      </c>
      <c r="D769" s="70">
        <v>10.54</v>
      </c>
      <c r="E769" s="94">
        <v>0.19</v>
      </c>
      <c r="F769" s="70">
        <v>20</v>
      </c>
      <c r="G769" s="60">
        <f t="shared" si="250"/>
        <v>2272.02</v>
      </c>
      <c r="H769" s="60">
        <f t="shared" si="251"/>
        <v>32.717088000000004</v>
      </c>
      <c r="I769" s="77">
        <f t="shared" si="252"/>
        <v>18.81373663024727</v>
      </c>
      <c r="J769" s="78">
        <v>9</v>
      </c>
      <c r="K769" s="61">
        <f t="shared" si="253"/>
        <v>0.18</v>
      </c>
      <c r="L769" s="165"/>
      <c r="M769" s="165"/>
      <c r="N769" s="165"/>
      <c r="O769" s="147"/>
      <c r="P769" s="151"/>
      <c r="Q769" s="154"/>
      <c r="V769" s="32">
        <v>420</v>
      </c>
      <c r="W769" s="2">
        <v>620</v>
      </c>
      <c r="X769" s="12">
        <f t="shared" si="248"/>
        <v>241.51811385853938</v>
      </c>
      <c r="Y769" s="12">
        <f t="shared" si="249"/>
        <v>356.5267395054629</v>
      </c>
      <c r="Z769" s="2">
        <v>30</v>
      </c>
      <c r="AA769" s="2">
        <v>50</v>
      </c>
    </row>
    <row r="770" spans="2:27" x14ac:dyDescent="0.25">
      <c r="B770" s="62">
        <v>43370</v>
      </c>
      <c r="C770" s="70">
        <v>2</v>
      </c>
      <c r="D770" s="70">
        <v>10.39</v>
      </c>
      <c r="E770" s="94">
        <v>0.23</v>
      </c>
      <c r="F770" s="70">
        <v>32</v>
      </c>
      <c r="G770" s="60">
        <f t="shared" si="250"/>
        <v>2750.34</v>
      </c>
      <c r="H770" s="60">
        <f t="shared" si="251"/>
        <v>63.367833599999997</v>
      </c>
      <c r="I770" s="77">
        <f t="shared" si="252"/>
        <v>36.439237262794705</v>
      </c>
      <c r="J770" s="78">
        <v>11</v>
      </c>
      <c r="K770" s="61">
        <f t="shared" si="253"/>
        <v>0.35199999999999998</v>
      </c>
      <c r="L770" s="167"/>
      <c r="M770" s="167"/>
      <c r="N770" s="167"/>
      <c r="O770" s="147"/>
      <c r="P770" s="151"/>
      <c r="Q770" s="154"/>
      <c r="V770" s="32">
        <v>420</v>
      </c>
      <c r="W770" s="2">
        <v>620</v>
      </c>
      <c r="X770" s="12">
        <f t="shared" si="248"/>
        <v>241.51811385853938</v>
      </c>
      <c r="Y770" s="12">
        <f t="shared" si="249"/>
        <v>356.5267395054629</v>
      </c>
      <c r="Z770" s="2">
        <v>30</v>
      </c>
      <c r="AA770" s="2">
        <v>50</v>
      </c>
    </row>
    <row r="771" spans="2:27" x14ac:dyDescent="0.25">
      <c r="B771" s="62">
        <v>43371</v>
      </c>
      <c r="C771" s="70">
        <v>3</v>
      </c>
      <c r="D771" s="70">
        <v>10.6</v>
      </c>
      <c r="E771" s="94">
        <v>0.81</v>
      </c>
      <c r="F771" s="70">
        <v>26</v>
      </c>
      <c r="G771" s="60">
        <f t="shared" si="250"/>
        <v>9685.9800000000014</v>
      </c>
      <c r="H771" s="60">
        <f t="shared" si="251"/>
        <v>181.32154560000004</v>
      </c>
      <c r="I771" s="77">
        <f t="shared" si="252"/>
        <v>104.26770879815987</v>
      </c>
      <c r="J771" s="78">
        <v>18</v>
      </c>
      <c r="K771" s="61">
        <f t="shared" si="253"/>
        <v>0.46800000000000003</v>
      </c>
      <c r="L771" s="44">
        <f t="shared" ref="L771:L772" si="256">H771</f>
        <v>181.32154560000004</v>
      </c>
      <c r="M771" s="45">
        <f t="shared" ref="M771:M772" si="257">I771</f>
        <v>104.26770879815987</v>
      </c>
      <c r="N771" s="46">
        <f>K771</f>
        <v>0.46800000000000003</v>
      </c>
      <c r="O771" s="148"/>
      <c r="P771" s="152"/>
      <c r="Q771" s="155"/>
      <c r="V771" s="32">
        <v>420</v>
      </c>
      <c r="W771" s="2">
        <v>620</v>
      </c>
      <c r="X771" s="12">
        <f t="shared" si="248"/>
        <v>241.51811385853938</v>
      </c>
      <c r="Y771" s="12">
        <f t="shared" si="249"/>
        <v>356.5267395054629</v>
      </c>
      <c r="Z771" s="2">
        <v>30</v>
      </c>
      <c r="AA771" s="2">
        <v>50</v>
      </c>
    </row>
    <row r="772" spans="2:27" x14ac:dyDescent="0.25">
      <c r="B772" s="62">
        <v>43372</v>
      </c>
      <c r="C772" s="70"/>
      <c r="D772" s="70"/>
      <c r="E772" s="94"/>
      <c r="F772" s="70">
        <v>0</v>
      </c>
      <c r="G772" s="60">
        <f t="shared" si="250"/>
        <v>0</v>
      </c>
      <c r="H772" s="60">
        <f t="shared" si="251"/>
        <v>0</v>
      </c>
      <c r="I772" s="77">
        <f t="shared" si="252"/>
        <v>0</v>
      </c>
      <c r="J772" s="78">
        <v>0</v>
      </c>
      <c r="K772" s="61">
        <f t="shared" si="253"/>
        <v>0</v>
      </c>
      <c r="L772" s="44">
        <f t="shared" si="256"/>
        <v>0</v>
      </c>
      <c r="M772" s="45">
        <f t="shared" si="257"/>
        <v>0</v>
      </c>
      <c r="N772" s="46">
        <f>K772</f>
        <v>0</v>
      </c>
      <c r="O772" s="149">
        <f>SUM(L772:L778)/3</f>
        <v>107.67939839999998</v>
      </c>
      <c r="P772" s="156">
        <f>SUM(M772:M778)/3</f>
        <v>61.92029810235767</v>
      </c>
      <c r="Q772" s="157">
        <f>SUM(N772:N778)/3</f>
        <v>0.63</v>
      </c>
      <c r="V772" s="32">
        <v>420</v>
      </c>
      <c r="W772" s="2">
        <v>620</v>
      </c>
      <c r="X772" s="12">
        <f t="shared" si="248"/>
        <v>241.51811385853938</v>
      </c>
      <c r="Y772" s="12">
        <f t="shared" si="249"/>
        <v>356.5267395054629</v>
      </c>
      <c r="Z772" s="2">
        <v>30</v>
      </c>
      <c r="AA772" s="2">
        <v>50</v>
      </c>
    </row>
    <row r="773" spans="2:27" x14ac:dyDescent="0.25">
      <c r="B773" s="62">
        <v>43373</v>
      </c>
      <c r="C773" s="70">
        <v>3</v>
      </c>
      <c r="D773" s="70">
        <v>10.6</v>
      </c>
      <c r="E773" s="94">
        <v>0.12</v>
      </c>
      <c r="F773" s="70">
        <v>26</v>
      </c>
      <c r="G773" s="60">
        <f t="shared" si="250"/>
        <v>1434.96</v>
      </c>
      <c r="H773" s="60">
        <f t="shared" si="251"/>
        <v>26.862451199999999</v>
      </c>
      <c r="I773" s="77">
        <f t="shared" si="252"/>
        <v>15.447067970097756</v>
      </c>
      <c r="J773" s="78">
        <v>5</v>
      </c>
      <c r="K773" s="61">
        <f t="shared" si="253"/>
        <v>0.13</v>
      </c>
      <c r="L773" s="161">
        <f>SUM(H773:H774)</f>
        <v>43.220995200000004</v>
      </c>
      <c r="M773" s="163">
        <f>SUM(I773:I774)</f>
        <v>24.853936285221391</v>
      </c>
      <c r="N773" s="164">
        <f>SUM(K773:K774)</f>
        <v>0.22</v>
      </c>
      <c r="O773" s="147"/>
      <c r="P773" s="151"/>
      <c r="Q773" s="154"/>
      <c r="V773" s="32">
        <v>420</v>
      </c>
      <c r="W773" s="2">
        <v>620</v>
      </c>
      <c r="X773" s="12">
        <f t="shared" si="248"/>
        <v>241.51811385853938</v>
      </c>
      <c r="Y773" s="12">
        <f t="shared" si="249"/>
        <v>356.5267395054629</v>
      </c>
      <c r="Z773" s="2">
        <v>30</v>
      </c>
      <c r="AA773" s="2">
        <v>50</v>
      </c>
    </row>
    <row r="774" spans="2:27" ht="15.75" thickBot="1" x14ac:dyDescent="0.3">
      <c r="B774" s="63">
        <v>43373</v>
      </c>
      <c r="C774" s="5">
        <v>1</v>
      </c>
      <c r="D774" s="5">
        <v>10.4</v>
      </c>
      <c r="E774" s="95">
        <v>0.19</v>
      </c>
      <c r="F774" s="5">
        <v>10</v>
      </c>
      <c r="G774" s="64">
        <f t="shared" si="250"/>
        <v>2272.02</v>
      </c>
      <c r="H774" s="64">
        <f t="shared" si="251"/>
        <v>16.358544000000002</v>
      </c>
      <c r="I774" s="65">
        <f t="shared" si="252"/>
        <v>9.406868315123635</v>
      </c>
      <c r="J774" s="66">
        <v>9</v>
      </c>
      <c r="K774" s="67">
        <f t="shared" si="253"/>
        <v>0.09</v>
      </c>
      <c r="L774" s="176"/>
      <c r="M774" s="176"/>
      <c r="N774" s="176"/>
      <c r="O774" s="147"/>
      <c r="P774" s="151"/>
      <c r="Q774" s="154"/>
      <c r="V774" s="32">
        <v>420</v>
      </c>
      <c r="W774" s="2">
        <v>620</v>
      </c>
      <c r="X774" s="12">
        <f t="shared" si="248"/>
        <v>241.51811385853938</v>
      </c>
      <c r="Y774" s="12">
        <f t="shared" si="249"/>
        <v>356.5267395054629</v>
      </c>
      <c r="Z774" s="2">
        <v>30</v>
      </c>
      <c r="AA774" s="2">
        <v>50</v>
      </c>
    </row>
    <row r="775" spans="2:27" x14ac:dyDescent="0.25">
      <c r="B775" s="74">
        <v>43374</v>
      </c>
      <c r="C775" s="75">
        <v>2</v>
      </c>
      <c r="D775" s="75">
        <v>10.96</v>
      </c>
      <c r="E775" s="96">
        <v>0.13</v>
      </c>
      <c r="F775" s="75">
        <v>34</v>
      </c>
      <c r="G775" s="60">
        <f t="shared" si="250"/>
        <v>1554.54</v>
      </c>
      <c r="H775" s="60">
        <f t="shared" si="251"/>
        <v>38.055139199999999</v>
      </c>
      <c r="I775" s="77">
        <f t="shared" si="252"/>
        <v>21.883346290971822</v>
      </c>
      <c r="J775" s="78">
        <v>13</v>
      </c>
      <c r="K775" s="61">
        <f t="shared" si="253"/>
        <v>0.442</v>
      </c>
      <c r="L775" s="161">
        <f>SUM(H775:H778)</f>
        <v>279.81719999999996</v>
      </c>
      <c r="M775" s="163">
        <f>SUM(I775:I778)</f>
        <v>160.90695802185164</v>
      </c>
      <c r="N775" s="164">
        <f>SUM(K775:K778)</f>
        <v>1.6700000000000002</v>
      </c>
      <c r="O775" s="166"/>
      <c r="P775" s="166"/>
      <c r="Q775" s="174"/>
      <c r="V775" s="32">
        <v>420</v>
      </c>
      <c r="W775" s="2">
        <v>620</v>
      </c>
      <c r="X775" s="12">
        <f t="shared" ref="X775:X838" si="258">V775/$M$2</f>
        <v>241.51811385853938</v>
      </c>
      <c r="Y775" s="12">
        <f t="shared" ref="Y775:Y838" si="259">W775/$M$2</f>
        <v>356.5267395054629</v>
      </c>
      <c r="Z775" s="2">
        <v>30</v>
      </c>
      <c r="AA775" s="2">
        <v>50</v>
      </c>
    </row>
    <row r="776" spans="2:27" x14ac:dyDescent="0.25">
      <c r="B776" s="62">
        <v>43374</v>
      </c>
      <c r="C776" s="70">
        <v>3</v>
      </c>
      <c r="D776" s="70">
        <v>10.34</v>
      </c>
      <c r="E776" s="94">
        <v>0.43</v>
      </c>
      <c r="F776" s="70">
        <v>36</v>
      </c>
      <c r="G776" s="60">
        <f t="shared" ref="G776" si="260">E776*$M$1</f>
        <v>5141.9399999999996</v>
      </c>
      <c r="H776" s="60">
        <f t="shared" ref="H776" si="261">F776*G776/1000*$O$2</f>
        <v>133.27908479999999</v>
      </c>
      <c r="I776" s="77">
        <f t="shared" ref="I776" si="262">H776/$M$2</f>
        <v>76.641221851638861</v>
      </c>
      <c r="J776" s="78">
        <v>18</v>
      </c>
      <c r="K776" s="61">
        <f t="shared" ref="K776" si="263">J776*F776/1000</f>
        <v>0.64800000000000002</v>
      </c>
      <c r="L776" s="165"/>
      <c r="M776" s="165"/>
      <c r="N776" s="165"/>
      <c r="O776" s="166"/>
      <c r="P776" s="166"/>
      <c r="Q776" s="174"/>
      <c r="V776" s="32">
        <v>420</v>
      </c>
      <c r="W776" s="2">
        <v>620</v>
      </c>
      <c r="X776" s="12">
        <f t="shared" si="258"/>
        <v>241.51811385853938</v>
      </c>
      <c r="Y776" s="12">
        <f t="shared" si="259"/>
        <v>356.5267395054629</v>
      </c>
      <c r="Z776" s="2">
        <v>30</v>
      </c>
      <c r="AA776" s="2">
        <v>50</v>
      </c>
    </row>
    <row r="777" spans="2:27" x14ac:dyDescent="0.25">
      <c r="B777" s="62">
        <v>43374</v>
      </c>
      <c r="C777" s="70">
        <v>1</v>
      </c>
      <c r="D777" s="70">
        <v>10.58</v>
      </c>
      <c r="E777" s="94">
        <v>0.28999999999999998</v>
      </c>
      <c r="F777" s="70">
        <v>20</v>
      </c>
      <c r="G777" s="60">
        <f t="shared" ref="G777:G840" si="264">E777*$M$1</f>
        <v>3467.8199999999997</v>
      </c>
      <c r="H777" s="60">
        <f t="shared" ref="H777:H840" si="265">F777*G777/1000*$O$2</f>
        <v>49.936607999999993</v>
      </c>
      <c r="I777" s="77">
        <f t="shared" ref="I777:I840" si="266">H777/$M$2</f>
        <v>28.715703277745824</v>
      </c>
      <c r="J777" s="78">
        <v>15</v>
      </c>
      <c r="K777" s="61">
        <f t="shared" ref="K777:K840" si="267">J777*F777/1000</f>
        <v>0.3</v>
      </c>
      <c r="L777" s="165"/>
      <c r="M777" s="165"/>
      <c r="N777" s="165"/>
      <c r="O777" s="166"/>
      <c r="P777" s="166"/>
      <c r="Q777" s="174"/>
      <c r="V777" s="32">
        <v>420</v>
      </c>
      <c r="W777" s="2">
        <v>620</v>
      </c>
      <c r="X777" s="12">
        <f t="shared" si="258"/>
        <v>241.51811385853938</v>
      </c>
      <c r="Y777" s="12">
        <f t="shared" si="259"/>
        <v>356.5267395054629</v>
      </c>
      <c r="Z777" s="2">
        <v>30</v>
      </c>
      <c r="AA777" s="2">
        <v>50</v>
      </c>
    </row>
    <row r="778" spans="2:27" x14ac:dyDescent="0.25">
      <c r="B778" s="62">
        <v>43374</v>
      </c>
      <c r="C778" s="70">
        <v>2</v>
      </c>
      <c r="D778" s="70">
        <v>10.48</v>
      </c>
      <c r="E778" s="94">
        <v>0.34</v>
      </c>
      <c r="F778" s="70">
        <v>20</v>
      </c>
      <c r="G778" s="60">
        <f t="shared" si="264"/>
        <v>4065.7200000000003</v>
      </c>
      <c r="H778" s="60">
        <f t="shared" si="265"/>
        <v>58.546368000000001</v>
      </c>
      <c r="I778" s="77">
        <f t="shared" si="266"/>
        <v>33.666686601495108</v>
      </c>
      <c r="J778" s="78">
        <v>14</v>
      </c>
      <c r="K778" s="61">
        <f t="shared" si="267"/>
        <v>0.28000000000000003</v>
      </c>
      <c r="L778" s="162"/>
      <c r="M778" s="162"/>
      <c r="N778" s="162"/>
      <c r="O778" s="167"/>
      <c r="P778" s="167"/>
      <c r="Q778" s="175"/>
      <c r="V778" s="32">
        <v>420</v>
      </c>
      <c r="W778" s="2">
        <v>620</v>
      </c>
      <c r="X778" s="12">
        <f t="shared" si="258"/>
        <v>241.51811385853938</v>
      </c>
      <c r="Y778" s="12">
        <f t="shared" si="259"/>
        <v>356.5267395054629</v>
      </c>
      <c r="Z778" s="2">
        <v>30</v>
      </c>
      <c r="AA778" s="2">
        <v>50</v>
      </c>
    </row>
    <row r="779" spans="2:27" x14ac:dyDescent="0.25">
      <c r="B779" s="62">
        <v>43375</v>
      </c>
      <c r="C779" s="70">
        <v>2</v>
      </c>
      <c r="D779" s="70">
        <v>10.34</v>
      </c>
      <c r="E779" s="94">
        <v>0.66</v>
      </c>
      <c r="F779" s="70">
        <v>18</v>
      </c>
      <c r="G779" s="60">
        <f t="shared" si="264"/>
        <v>7892.2800000000007</v>
      </c>
      <c r="H779" s="60">
        <f t="shared" si="265"/>
        <v>102.2839488</v>
      </c>
      <c r="I779" s="77">
        <f t="shared" si="266"/>
        <v>58.817681886141457</v>
      </c>
      <c r="J779" s="78">
        <v>21</v>
      </c>
      <c r="K779" s="61">
        <f t="shared" si="267"/>
        <v>0.378</v>
      </c>
      <c r="L779" s="161">
        <f>SUM(H779:H781)</f>
        <v>300.73891680000003</v>
      </c>
      <c r="M779" s="163">
        <f>SUM(I779:I781)</f>
        <v>172.93784749856238</v>
      </c>
      <c r="N779" s="164">
        <f>SUM(K779:K781)</f>
        <v>1.1680000000000001</v>
      </c>
      <c r="O779" s="149">
        <f>SUM(L779:L787)/3</f>
        <v>276.4593936</v>
      </c>
      <c r="P779" s="156">
        <f t="shared" ref="P779:Q779" si="268">SUM(M779:M787)/3</f>
        <v>158.97607452558938</v>
      </c>
      <c r="Q779" s="157">
        <f t="shared" si="268"/>
        <v>1.2906666666666666</v>
      </c>
      <c r="V779" s="32">
        <v>420</v>
      </c>
      <c r="W779" s="2">
        <v>620</v>
      </c>
      <c r="X779" s="12">
        <f t="shared" si="258"/>
        <v>241.51811385853938</v>
      </c>
      <c r="Y779" s="12">
        <f t="shared" si="259"/>
        <v>356.5267395054629</v>
      </c>
      <c r="Z779" s="2">
        <v>30</v>
      </c>
      <c r="AA779" s="2">
        <v>50</v>
      </c>
    </row>
    <row r="780" spans="2:27" x14ac:dyDescent="0.25">
      <c r="B780" s="62">
        <v>43375</v>
      </c>
      <c r="C780" s="70">
        <v>3</v>
      </c>
      <c r="D780" s="70">
        <v>10.85</v>
      </c>
      <c r="E780" s="94">
        <v>0.56999999999999995</v>
      </c>
      <c r="F780" s="70">
        <v>25</v>
      </c>
      <c r="G780" s="60">
        <f t="shared" si="264"/>
        <v>6816.0599999999995</v>
      </c>
      <c r="H780" s="60">
        <f t="shared" si="265"/>
        <v>122.68907999999999</v>
      </c>
      <c r="I780" s="77">
        <f t="shared" si="266"/>
        <v>70.55151236342725</v>
      </c>
      <c r="J780" s="78">
        <v>18</v>
      </c>
      <c r="K780" s="61">
        <f t="shared" si="267"/>
        <v>0.45</v>
      </c>
      <c r="L780" s="165"/>
      <c r="M780" s="165"/>
      <c r="N780" s="165"/>
      <c r="O780" s="147"/>
      <c r="P780" s="151"/>
      <c r="Q780" s="154"/>
      <c r="V780" s="32">
        <v>420</v>
      </c>
      <c r="W780" s="2">
        <v>620</v>
      </c>
      <c r="X780" s="12">
        <f t="shared" si="258"/>
        <v>241.51811385853938</v>
      </c>
      <c r="Y780" s="12">
        <f t="shared" si="259"/>
        <v>356.5267395054629</v>
      </c>
      <c r="Z780" s="2">
        <v>30</v>
      </c>
      <c r="AA780" s="2">
        <v>50</v>
      </c>
    </row>
    <row r="781" spans="2:27" x14ac:dyDescent="0.25">
      <c r="B781" s="62">
        <v>43375</v>
      </c>
      <c r="C781" s="70">
        <v>1</v>
      </c>
      <c r="D781" s="70">
        <v>10.89</v>
      </c>
      <c r="E781" s="94">
        <v>0.44</v>
      </c>
      <c r="F781" s="70">
        <v>20</v>
      </c>
      <c r="G781" s="60">
        <f t="shared" si="264"/>
        <v>5261.52</v>
      </c>
      <c r="H781" s="60">
        <f t="shared" si="265"/>
        <v>75.765888000000004</v>
      </c>
      <c r="I781" s="77">
        <f t="shared" si="266"/>
        <v>43.568653248993677</v>
      </c>
      <c r="J781" s="78">
        <v>17</v>
      </c>
      <c r="K781" s="61">
        <f t="shared" si="267"/>
        <v>0.34</v>
      </c>
      <c r="L781" s="165"/>
      <c r="M781" s="165"/>
      <c r="N781" s="165"/>
      <c r="O781" s="147"/>
      <c r="P781" s="151"/>
      <c r="Q781" s="154"/>
      <c r="V781" s="32">
        <v>420</v>
      </c>
      <c r="W781" s="2">
        <v>620</v>
      </c>
      <c r="X781" s="12">
        <f t="shared" si="258"/>
        <v>241.51811385853938</v>
      </c>
      <c r="Y781" s="12">
        <f t="shared" si="259"/>
        <v>356.5267395054629</v>
      </c>
      <c r="Z781" s="2">
        <v>30</v>
      </c>
      <c r="AA781" s="2">
        <v>50</v>
      </c>
    </row>
    <row r="782" spans="2:27" x14ac:dyDescent="0.25">
      <c r="B782" s="62">
        <v>43376</v>
      </c>
      <c r="C782" s="70">
        <v>2</v>
      </c>
      <c r="D782" s="70">
        <v>10.61</v>
      </c>
      <c r="E782" s="94">
        <v>0.16</v>
      </c>
      <c r="F782" s="70">
        <v>34</v>
      </c>
      <c r="G782" s="60">
        <f t="shared" si="264"/>
        <v>1913.28</v>
      </c>
      <c r="H782" s="60">
        <f t="shared" si="265"/>
        <v>46.837094399999998</v>
      </c>
      <c r="I782" s="77">
        <f t="shared" si="266"/>
        <v>26.933349281196087</v>
      </c>
      <c r="J782" s="78">
        <v>14</v>
      </c>
      <c r="K782" s="61">
        <f t="shared" si="267"/>
        <v>0.47599999999999998</v>
      </c>
      <c r="L782" s="161">
        <f>SUM(H782:H784)</f>
        <v>236.59620479999998</v>
      </c>
      <c r="M782" s="163">
        <f>SUM(I782:I784)</f>
        <v>136.05302173663023</v>
      </c>
      <c r="N782" s="164">
        <f>SUM(K782:K784)</f>
        <v>1.3979999999999999</v>
      </c>
      <c r="O782" s="147"/>
      <c r="P782" s="151"/>
      <c r="Q782" s="154"/>
      <c r="V782" s="32">
        <v>420</v>
      </c>
      <c r="W782" s="2">
        <v>620</v>
      </c>
      <c r="X782" s="12">
        <f t="shared" si="258"/>
        <v>241.51811385853938</v>
      </c>
      <c r="Y782" s="12">
        <f t="shared" si="259"/>
        <v>356.5267395054629</v>
      </c>
      <c r="Z782" s="2">
        <v>30</v>
      </c>
      <c r="AA782" s="2">
        <v>50</v>
      </c>
    </row>
    <row r="783" spans="2:27" x14ac:dyDescent="0.25">
      <c r="B783" s="62">
        <v>43376</v>
      </c>
      <c r="C783" s="70">
        <v>2</v>
      </c>
      <c r="D783" s="70">
        <v>11.1</v>
      </c>
      <c r="E783" s="94">
        <v>0.24</v>
      </c>
      <c r="F783" s="70">
        <v>26</v>
      </c>
      <c r="G783" s="60">
        <f t="shared" si="264"/>
        <v>2869.92</v>
      </c>
      <c r="H783" s="60">
        <f t="shared" si="265"/>
        <v>53.724902399999998</v>
      </c>
      <c r="I783" s="77">
        <f t="shared" si="266"/>
        <v>30.894135940195511</v>
      </c>
      <c r="J783" s="78">
        <v>17</v>
      </c>
      <c r="K783" s="61">
        <f t="shared" si="267"/>
        <v>0.442</v>
      </c>
      <c r="L783" s="165"/>
      <c r="M783" s="165"/>
      <c r="N783" s="165"/>
      <c r="O783" s="147"/>
      <c r="P783" s="151"/>
      <c r="Q783" s="154"/>
      <c r="V783" s="32">
        <v>420</v>
      </c>
      <c r="W783" s="2">
        <v>620</v>
      </c>
      <c r="X783" s="12">
        <f t="shared" si="258"/>
        <v>241.51811385853938</v>
      </c>
      <c r="Y783" s="12">
        <f t="shared" si="259"/>
        <v>356.5267395054629</v>
      </c>
      <c r="Z783" s="2">
        <v>30</v>
      </c>
      <c r="AA783" s="2">
        <v>50</v>
      </c>
    </row>
    <row r="784" spans="2:27" x14ac:dyDescent="0.25">
      <c r="B784" s="62">
        <v>43376</v>
      </c>
      <c r="C784" s="70">
        <v>1</v>
      </c>
      <c r="D784" s="70">
        <v>10.91</v>
      </c>
      <c r="E784" s="94">
        <v>0.79</v>
      </c>
      <c r="F784" s="70">
        <v>20</v>
      </c>
      <c r="G784" s="60">
        <f t="shared" si="264"/>
        <v>9446.82</v>
      </c>
      <c r="H784" s="60">
        <f t="shared" si="265"/>
        <v>136.03420799999998</v>
      </c>
      <c r="I784" s="77">
        <f t="shared" si="266"/>
        <v>78.22553651523863</v>
      </c>
      <c r="J784" s="78">
        <v>24</v>
      </c>
      <c r="K784" s="61">
        <f t="shared" si="267"/>
        <v>0.48</v>
      </c>
      <c r="L784" s="165"/>
      <c r="M784" s="165"/>
      <c r="N784" s="165"/>
      <c r="O784" s="147"/>
      <c r="P784" s="151"/>
      <c r="Q784" s="154"/>
      <c r="V784" s="32">
        <v>420</v>
      </c>
      <c r="W784" s="2">
        <v>620</v>
      </c>
      <c r="X784" s="12">
        <f t="shared" si="258"/>
        <v>241.51811385853938</v>
      </c>
      <c r="Y784" s="12">
        <f t="shared" si="259"/>
        <v>356.5267395054629</v>
      </c>
      <c r="Z784" s="2">
        <v>30</v>
      </c>
      <c r="AA784" s="2">
        <v>50</v>
      </c>
    </row>
    <row r="785" spans="2:27" x14ac:dyDescent="0.25">
      <c r="B785" s="62">
        <v>43377</v>
      </c>
      <c r="C785" s="70">
        <v>2</v>
      </c>
      <c r="D785" s="70">
        <v>10.76</v>
      </c>
      <c r="E785" s="94">
        <v>0.54</v>
      </c>
      <c r="F785" s="70">
        <v>21</v>
      </c>
      <c r="G785" s="60">
        <f t="shared" si="264"/>
        <v>6457.3200000000006</v>
      </c>
      <c r="H785" s="60">
        <f t="shared" si="265"/>
        <v>97.634678399999999</v>
      </c>
      <c r="I785" s="77">
        <f t="shared" si="266"/>
        <v>56.144150891316848</v>
      </c>
      <c r="J785" s="78">
        <v>18</v>
      </c>
      <c r="K785" s="61">
        <f t="shared" si="267"/>
        <v>0.378</v>
      </c>
      <c r="L785" s="161">
        <f>SUM(H785:H787)</f>
        <v>292.04305920000002</v>
      </c>
      <c r="M785" s="163">
        <f>SUM(I785:I787)</f>
        <v>167.9373543415756</v>
      </c>
      <c r="N785" s="164">
        <f>SUM(K785:K787)</f>
        <v>1.306</v>
      </c>
      <c r="O785" s="147"/>
      <c r="P785" s="151"/>
      <c r="Q785" s="154"/>
      <c r="V785" s="32">
        <v>420</v>
      </c>
      <c r="W785" s="2">
        <v>620</v>
      </c>
      <c r="X785" s="12">
        <f t="shared" si="258"/>
        <v>241.51811385853938</v>
      </c>
      <c r="Y785" s="12">
        <f t="shared" si="259"/>
        <v>356.5267395054629</v>
      </c>
      <c r="Z785" s="2">
        <v>30</v>
      </c>
      <c r="AA785" s="2">
        <v>50</v>
      </c>
    </row>
    <row r="786" spans="2:27" x14ac:dyDescent="0.25">
      <c r="B786" s="62">
        <v>43377</v>
      </c>
      <c r="C786" s="70">
        <v>3</v>
      </c>
      <c r="D786" s="70">
        <v>10.89</v>
      </c>
      <c r="E786" s="94">
        <v>0.56000000000000005</v>
      </c>
      <c r="F786" s="70">
        <v>30</v>
      </c>
      <c r="G786" s="60">
        <f t="shared" si="264"/>
        <v>6696.4800000000005</v>
      </c>
      <c r="H786" s="60">
        <f t="shared" si="265"/>
        <v>144.643968</v>
      </c>
      <c r="I786" s="77">
        <f t="shared" si="266"/>
        <v>83.176519838987915</v>
      </c>
      <c r="J786" s="78">
        <v>23</v>
      </c>
      <c r="K786" s="61">
        <f t="shared" si="267"/>
        <v>0.69</v>
      </c>
      <c r="L786" s="165"/>
      <c r="M786" s="165"/>
      <c r="N786" s="165"/>
      <c r="O786" s="147"/>
      <c r="P786" s="151"/>
      <c r="Q786" s="154"/>
      <c r="V786" s="32">
        <v>420</v>
      </c>
      <c r="W786" s="2">
        <v>620</v>
      </c>
      <c r="X786" s="12">
        <f t="shared" si="258"/>
        <v>241.51811385853938</v>
      </c>
      <c r="Y786" s="12">
        <f t="shared" si="259"/>
        <v>356.5267395054629</v>
      </c>
      <c r="Z786" s="2">
        <v>30</v>
      </c>
      <c r="AA786" s="2">
        <v>50</v>
      </c>
    </row>
    <row r="787" spans="2:27" x14ac:dyDescent="0.25">
      <c r="B787" s="62">
        <v>43377</v>
      </c>
      <c r="C787" s="70">
        <v>1</v>
      </c>
      <c r="D787" s="70">
        <v>10.5</v>
      </c>
      <c r="E787" s="94">
        <v>0.34</v>
      </c>
      <c r="F787" s="70">
        <v>17</v>
      </c>
      <c r="G787" s="60">
        <f t="shared" si="264"/>
        <v>4065.7200000000003</v>
      </c>
      <c r="H787" s="60">
        <f t="shared" si="265"/>
        <v>49.764412800000002</v>
      </c>
      <c r="I787" s="77">
        <f t="shared" si="266"/>
        <v>28.616683611270844</v>
      </c>
      <c r="J787" s="78">
        <v>14</v>
      </c>
      <c r="K787" s="61">
        <f t="shared" si="267"/>
        <v>0.23799999999999999</v>
      </c>
      <c r="L787" s="165"/>
      <c r="M787" s="165"/>
      <c r="N787" s="165"/>
      <c r="O787" s="148"/>
      <c r="P787" s="152"/>
      <c r="Q787" s="155"/>
      <c r="V787" s="32">
        <v>420</v>
      </c>
      <c r="W787" s="2">
        <v>620</v>
      </c>
      <c r="X787" s="12">
        <f t="shared" si="258"/>
        <v>241.51811385853938</v>
      </c>
      <c r="Y787" s="12">
        <f t="shared" si="259"/>
        <v>356.5267395054629</v>
      </c>
      <c r="Z787" s="2">
        <v>30</v>
      </c>
      <c r="AA787" s="2">
        <v>50</v>
      </c>
    </row>
    <row r="788" spans="2:27" x14ac:dyDescent="0.25">
      <c r="B788" s="62">
        <v>43378</v>
      </c>
      <c r="C788" s="70">
        <v>2</v>
      </c>
      <c r="D788" s="70">
        <v>10.9</v>
      </c>
      <c r="E788" s="94">
        <v>0.48</v>
      </c>
      <c r="F788" s="70">
        <v>13</v>
      </c>
      <c r="G788" s="60">
        <f t="shared" si="264"/>
        <v>5739.84</v>
      </c>
      <c r="H788" s="60">
        <f t="shared" si="265"/>
        <v>53.724902399999998</v>
      </c>
      <c r="I788" s="77">
        <f t="shared" si="266"/>
        <v>30.894135940195511</v>
      </c>
      <c r="J788" s="78">
        <v>18</v>
      </c>
      <c r="K788" s="61">
        <f t="shared" si="267"/>
        <v>0.23400000000000001</v>
      </c>
      <c r="L788" s="161">
        <f>SUM(H788:H790)</f>
        <v>289.02964320000001</v>
      </c>
      <c r="M788" s="163">
        <f>SUM(I788:I790)</f>
        <v>166.20451017826335</v>
      </c>
      <c r="N788" s="164">
        <f>SUM(K788:K790)</f>
        <v>1.4769999999999999</v>
      </c>
      <c r="O788" s="149">
        <f>SUM(L788:L793)/3</f>
        <v>154.88958239999999</v>
      </c>
      <c r="P788" s="156">
        <f t="shared" ref="P788:Q788" si="269">SUM(M788:M793)/3</f>
        <v>89.068189994249565</v>
      </c>
      <c r="Q788" s="157">
        <f t="shared" si="269"/>
        <v>0.91033333333333333</v>
      </c>
      <c r="V788" s="32">
        <v>420</v>
      </c>
      <c r="W788" s="2">
        <v>620</v>
      </c>
      <c r="X788" s="12">
        <f t="shared" si="258"/>
        <v>241.51811385853938</v>
      </c>
      <c r="Y788" s="12">
        <f t="shared" si="259"/>
        <v>356.5267395054629</v>
      </c>
      <c r="Z788" s="2">
        <v>30</v>
      </c>
      <c r="AA788" s="2">
        <v>50</v>
      </c>
    </row>
    <row r="789" spans="2:27" x14ac:dyDescent="0.25">
      <c r="B789" s="62">
        <v>43378</v>
      </c>
      <c r="C789" s="70">
        <v>3</v>
      </c>
      <c r="D789" s="70">
        <v>10.86</v>
      </c>
      <c r="E789" s="94">
        <v>0.28999999999999998</v>
      </c>
      <c r="F789" s="70">
        <v>37</v>
      </c>
      <c r="G789" s="60">
        <f t="shared" si="264"/>
        <v>3467.8199999999997</v>
      </c>
      <c r="H789" s="60">
        <f t="shared" si="265"/>
        <v>92.382724799999991</v>
      </c>
      <c r="I789" s="77">
        <f t="shared" si="266"/>
        <v>53.124051063829782</v>
      </c>
      <c r="J789" s="78">
        <v>19</v>
      </c>
      <c r="K789" s="61">
        <f t="shared" si="267"/>
        <v>0.70299999999999996</v>
      </c>
      <c r="L789" s="165"/>
      <c r="M789" s="165"/>
      <c r="N789" s="165"/>
      <c r="O789" s="147"/>
      <c r="P789" s="151"/>
      <c r="Q789" s="154"/>
      <c r="V789" s="32">
        <v>420</v>
      </c>
      <c r="W789" s="2">
        <v>620</v>
      </c>
      <c r="X789" s="12">
        <f t="shared" si="258"/>
        <v>241.51811385853938</v>
      </c>
      <c r="Y789" s="12">
        <f t="shared" si="259"/>
        <v>356.5267395054629</v>
      </c>
      <c r="Z789" s="2">
        <v>30</v>
      </c>
      <c r="AA789" s="2">
        <v>50</v>
      </c>
    </row>
    <row r="790" spans="2:27" x14ac:dyDescent="0.25">
      <c r="B790" s="62">
        <v>43378</v>
      </c>
      <c r="C790" s="70">
        <v>1</v>
      </c>
      <c r="D790" s="70">
        <v>9.7200000000000006</v>
      </c>
      <c r="E790" s="94">
        <v>0.83</v>
      </c>
      <c r="F790" s="70">
        <v>20</v>
      </c>
      <c r="G790" s="60">
        <f t="shared" si="264"/>
        <v>9925.14</v>
      </c>
      <c r="H790" s="60">
        <f t="shared" si="265"/>
        <v>142.92201599999999</v>
      </c>
      <c r="I790" s="77">
        <f t="shared" si="266"/>
        <v>82.186323174238055</v>
      </c>
      <c r="J790" s="78">
        <v>27</v>
      </c>
      <c r="K790" s="61">
        <f t="shared" si="267"/>
        <v>0.54</v>
      </c>
      <c r="L790" s="165"/>
      <c r="M790" s="165"/>
      <c r="N790" s="165"/>
      <c r="O790" s="147"/>
      <c r="P790" s="151"/>
      <c r="Q790" s="154"/>
      <c r="V790" s="32">
        <v>420</v>
      </c>
      <c r="W790" s="2">
        <v>620</v>
      </c>
      <c r="X790" s="12">
        <f t="shared" si="258"/>
        <v>241.51811385853938</v>
      </c>
      <c r="Y790" s="12">
        <f t="shared" si="259"/>
        <v>356.5267395054629</v>
      </c>
      <c r="Z790" s="2">
        <v>30</v>
      </c>
      <c r="AA790" s="2">
        <v>50</v>
      </c>
    </row>
    <row r="791" spans="2:27" x14ac:dyDescent="0.25">
      <c r="B791" s="62">
        <v>43379</v>
      </c>
      <c r="C791" s="70">
        <v>2</v>
      </c>
      <c r="D791" s="70">
        <v>10.199999999999999</v>
      </c>
      <c r="E791" s="94">
        <v>0.42</v>
      </c>
      <c r="F791" s="70">
        <v>34</v>
      </c>
      <c r="G791" s="60">
        <f t="shared" si="264"/>
        <v>5022.3599999999997</v>
      </c>
      <c r="H791" s="60">
        <f t="shared" si="265"/>
        <v>122.94737279999998</v>
      </c>
      <c r="I791" s="77">
        <f t="shared" si="266"/>
        <v>70.700041863139717</v>
      </c>
      <c r="J791" s="78">
        <v>21</v>
      </c>
      <c r="K791" s="61">
        <f t="shared" si="267"/>
        <v>0.71399999999999997</v>
      </c>
      <c r="L791" s="44">
        <f t="shared" ref="L791" si="270">H791</f>
        <v>122.94737279999998</v>
      </c>
      <c r="M791" s="45">
        <f t="shared" ref="M791" si="271">I791</f>
        <v>70.700041863139717</v>
      </c>
      <c r="N791" s="46">
        <f>K791</f>
        <v>0.71399999999999997</v>
      </c>
      <c r="O791" s="147"/>
      <c r="P791" s="151"/>
      <c r="Q791" s="154"/>
      <c r="V791" s="32">
        <v>420</v>
      </c>
      <c r="W791" s="2">
        <v>620</v>
      </c>
      <c r="X791" s="12">
        <f t="shared" si="258"/>
        <v>241.51811385853938</v>
      </c>
      <c r="Y791" s="12">
        <f t="shared" si="259"/>
        <v>356.5267395054629</v>
      </c>
      <c r="Z791" s="2">
        <v>30</v>
      </c>
      <c r="AA791" s="2">
        <v>50</v>
      </c>
    </row>
    <row r="792" spans="2:27" x14ac:dyDescent="0.25">
      <c r="B792" s="62">
        <v>43380</v>
      </c>
      <c r="C792" s="70">
        <v>3</v>
      </c>
      <c r="D792" s="70">
        <v>10.53</v>
      </c>
      <c r="E792" s="94">
        <v>0.15</v>
      </c>
      <c r="F792" s="70">
        <v>20</v>
      </c>
      <c r="G792" s="60">
        <f t="shared" si="264"/>
        <v>1793.7</v>
      </c>
      <c r="H792" s="60">
        <f t="shared" si="265"/>
        <v>25.829280000000001</v>
      </c>
      <c r="I792" s="77">
        <f t="shared" si="266"/>
        <v>14.852949971247844</v>
      </c>
      <c r="J792" s="78">
        <v>15</v>
      </c>
      <c r="K792" s="61">
        <f t="shared" si="267"/>
        <v>0.3</v>
      </c>
      <c r="L792" s="161">
        <f>SUM(H792:H793)</f>
        <v>52.6917312</v>
      </c>
      <c r="M792" s="163">
        <f>SUM(I792:I793)</f>
        <v>30.300017941345601</v>
      </c>
      <c r="N792" s="164">
        <f>SUM(K792:K793)</f>
        <v>0.54</v>
      </c>
      <c r="O792" s="147"/>
      <c r="P792" s="151"/>
      <c r="Q792" s="154"/>
      <c r="V792" s="32">
        <v>420</v>
      </c>
      <c r="W792" s="2">
        <v>620</v>
      </c>
      <c r="X792" s="12">
        <f t="shared" si="258"/>
        <v>241.51811385853938</v>
      </c>
      <c r="Y792" s="12">
        <f t="shared" si="259"/>
        <v>356.5267395054629</v>
      </c>
      <c r="Z792" s="2">
        <v>30</v>
      </c>
      <c r="AA792" s="2">
        <v>50</v>
      </c>
    </row>
    <row r="793" spans="2:27" x14ac:dyDescent="0.25">
      <c r="B793" s="62">
        <v>43380</v>
      </c>
      <c r="C793" s="70">
        <v>1</v>
      </c>
      <c r="D793" s="70">
        <v>10.52</v>
      </c>
      <c r="E793" s="94">
        <v>0.26</v>
      </c>
      <c r="F793" s="70">
        <v>12</v>
      </c>
      <c r="G793" s="60">
        <f t="shared" si="264"/>
        <v>3109.08</v>
      </c>
      <c r="H793" s="60">
        <f t="shared" si="265"/>
        <v>26.862451199999999</v>
      </c>
      <c r="I793" s="77">
        <f t="shared" si="266"/>
        <v>15.447067970097756</v>
      </c>
      <c r="J793" s="78">
        <v>20</v>
      </c>
      <c r="K793" s="61">
        <f t="shared" si="267"/>
        <v>0.24</v>
      </c>
      <c r="L793" s="162"/>
      <c r="M793" s="162"/>
      <c r="N793" s="162"/>
      <c r="O793" s="148"/>
      <c r="P793" s="152"/>
      <c r="Q793" s="155"/>
      <c r="V793" s="32">
        <v>420</v>
      </c>
      <c r="W793" s="2">
        <v>620</v>
      </c>
      <c r="X793" s="12">
        <f t="shared" si="258"/>
        <v>241.51811385853938</v>
      </c>
      <c r="Y793" s="12">
        <f t="shared" si="259"/>
        <v>356.5267395054629</v>
      </c>
      <c r="Z793" s="2">
        <v>30</v>
      </c>
      <c r="AA793" s="2">
        <v>50</v>
      </c>
    </row>
    <row r="794" spans="2:27" x14ac:dyDescent="0.25">
      <c r="B794" s="62">
        <v>43381</v>
      </c>
      <c r="C794" s="70">
        <v>2</v>
      </c>
      <c r="D794" s="70">
        <v>10.9</v>
      </c>
      <c r="E794" s="94">
        <v>0.12</v>
      </c>
      <c r="F794" s="70">
        <v>31</v>
      </c>
      <c r="G794" s="60">
        <f t="shared" si="264"/>
        <v>1434.96</v>
      </c>
      <c r="H794" s="60">
        <f t="shared" si="265"/>
        <v>32.0283072</v>
      </c>
      <c r="I794" s="77">
        <f t="shared" si="266"/>
        <v>18.417657964347324</v>
      </c>
      <c r="J794" s="78">
        <v>10</v>
      </c>
      <c r="K794" s="61">
        <f t="shared" si="267"/>
        <v>0.31</v>
      </c>
      <c r="L794" s="161">
        <f>SUM(H794:H797)</f>
        <v>282.22793279999996</v>
      </c>
      <c r="M794" s="163">
        <f>SUM(I794:I797)</f>
        <v>162.29323335250143</v>
      </c>
      <c r="N794" s="164">
        <f>SUM(K794:K797)</f>
        <v>2.1240000000000001</v>
      </c>
      <c r="O794" s="149">
        <f>SUM(L794:L804)/3</f>
        <v>258.69458879999996</v>
      </c>
      <c r="P794" s="156">
        <f t="shared" ref="P794:Q794" si="272">SUM(M794:M804)/3</f>
        <v>148.76054560092004</v>
      </c>
      <c r="Q794" s="157">
        <f t="shared" si="272"/>
        <v>1.8183333333333334</v>
      </c>
      <c r="V794" s="32">
        <v>420</v>
      </c>
      <c r="W794" s="2">
        <v>620</v>
      </c>
      <c r="X794" s="12">
        <f t="shared" si="258"/>
        <v>241.51811385853938</v>
      </c>
      <c r="Y794" s="12">
        <f t="shared" si="259"/>
        <v>356.5267395054629</v>
      </c>
      <c r="Z794" s="2">
        <v>30</v>
      </c>
      <c r="AA794" s="2">
        <v>50</v>
      </c>
    </row>
    <row r="795" spans="2:27" x14ac:dyDescent="0.25">
      <c r="B795" s="62">
        <v>43381</v>
      </c>
      <c r="C795" s="70">
        <v>3</v>
      </c>
      <c r="D795" s="70">
        <v>10.220000000000001</v>
      </c>
      <c r="E795" s="94">
        <v>0.34</v>
      </c>
      <c r="F795" s="70">
        <v>37</v>
      </c>
      <c r="G795" s="60">
        <f t="shared" si="264"/>
        <v>4065.7200000000003</v>
      </c>
      <c r="H795" s="60">
        <f t="shared" si="265"/>
        <v>108.3107808</v>
      </c>
      <c r="I795" s="77">
        <f t="shared" si="266"/>
        <v>62.283370212765959</v>
      </c>
      <c r="J795" s="78">
        <v>20</v>
      </c>
      <c r="K795" s="61">
        <f t="shared" si="267"/>
        <v>0.74</v>
      </c>
      <c r="L795" s="165"/>
      <c r="M795" s="165"/>
      <c r="N795" s="165"/>
      <c r="O795" s="147"/>
      <c r="P795" s="151"/>
      <c r="Q795" s="154"/>
      <c r="V795" s="32">
        <v>420</v>
      </c>
      <c r="W795" s="2">
        <v>620</v>
      </c>
      <c r="X795" s="12">
        <f t="shared" si="258"/>
        <v>241.51811385853938</v>
      </c>
      <c r="Y795" s="12">
        <f t="shared" si="259"/>
        <v>356.5267395054629</v>
      </c>
      <c r="Z795" s="2">
        <v>30</v>
      </c>
      <c r="AA795" s="2">
        <v>50</v>
      </c>
    </row>
    <row r="796" spans="2:27" x14ac:dyDescent="0.25">
      <c r="B796" s="62">
        <v>43381</v>
      </c>
      <c r="C796" s="70">
        <v>1</v>
      </c>
      <c r="D796" s="70">
        <v>9.82</v>
      </c>
      <c r="E796" s="94">
        <v>0.28000000000000003</v>
      </c>
      <c r="F796" s="70">
        <v>20</v>
      </c>
      <c r="G796" s="60">
        <f t="shared" si="264"/>
        <v>3348.2400000000002</v>
      </c>
      <c r="H796" s="60">
        <f t="shared" si="265"/>
        <v>48.214655999999998</v>
      </c>
      <c r="I796" s="77">
        <f t="shared" si="266"/>
        <v>27.725506612995972</v>
      </c>
      <c r="J796" s="78">
        <v>18</v>
      </c>
      <c r="K796" s="61">
        <f t="shared" si="267"/>
        <v>0.36</v>
      </c>
      <c r="L796" s="165"/>
      <c r="M796" s="165"/>
      <c r="N796" s="165"/>
      <c r="O796" s="147"/>
      <c r="P796" s="151"/>
      <c r="Q796" s="154"/>
      <c r="V796" s="32">
        <v>420</v>
      </c>
      <c r="W796" s="2">
        <v>620</v>
      </c>
      <c r="X796" s="12">
        <f t="shared" si="258"/>
        <v>241.51811385853938</v>
      </c>
      <c r="Y796" s="12">
        <f t="shared" si="259"/>
        <v>356.5267395054629</v>
      </c>
      <c r="Z796" s="2">
        <v>30</v>
      </c>
      <c r="AA796" s="2">
        <v>50</v>
      </c>
    </row>
    <row r="797" spans="2:27" x14ac:dyDescent="0.25">
      <c r="B797" s="62">
        <v>43381</v>
      </c>
      <c r="C797" s="70">
        <v>2</v>
      </c>
      <c r="D797" s="70">
        <v>11.05</v>
      </c>
      <c r="E797" s="94">
        <v>0.32</v>
      </c>
      <c r="F797" s="70">
        <v>34</v>
      </c>
      <c r="G797" s="60">
        <f t="shared" si="264"/>
        <v>3826.56</v>
      </c>
      <c r="H797" s="60">
        <f t="shared" si="265"/>
        <v>93.674188799999996</v>
      </c>
      <c r="I797" s="77">
        <f t="shared" si="266"/>
        <v>53.866698562392173</v>
      </c>
      <c r="J797" s="78">
        <v>21</v>
      </c>
      <c r="K797" s="61">
        <f t="shared" si="267"/>
        <v>0.71399999999999997</v>
      </c>
      <c r="L797" s="162"/>
      <c r="M797" s="162"/>
      <c r="N797" s="162"/>
      <c r="O797" s="147"/>
      <c r="P797" s="151"/>
      <c r="Q797" s="154"/>
      <c r="V797" s="32">
        <v>420</v>
      </c>
      <c r="W797" s="2">
        <v>620</v>
      </c>
      <c r="X797" s="12">
        <f t="shared" si="258"/>
        <v>241.51811385853938</v>
      </c>
      <c r="Y797" s="12">
        <f t="shared" si="259"/>
        <v>356.5267395054629</v>
      </c>
      <c r="Z797" s="2">
        <v>30</v>
      </c>
      <c r="AA797" s="2">
        <v>50</v>
      </c>
    </row>
    <row r="798" spans="2:27" x14ac:dyDescent="0.25">
      <c r="B798" s="62">
        <v>43382</v>
      </c>
      <c r="C798" s="70">
        <v>3</v>
      </c>
      <c r="D798" s="70">
        <v>10.5</v>
      </c>
      <c r="E798" s="94">
        <v>0.25</v>
      </c>
      <c r="F798" s="70">
        <v>30</v>
      </c>
      <c r="G798" s="60">
        <f t="shared" si="264"/>
        <v>2989.5</v>
      </c>
      <c r="H798" s="60">
        <f t="shared" si="265"/>
        <v>64.5732</v>
      </c>
      <c r="I798" s="77">
        <f t="shared" si="266"/>
        <v>37.13237492811961</v>
      </c>
      <c r="J798" s="78">
        <v>23</v>
      </c>
      <c r="K798" s="61">
        <f t="shared" si="267"/>
        <v>0.69</v>
      </c>
      <c r="L798" s="161">
        <f>SUM(H798:H801)</f>
        <v>247.4445024</v>
      </c>
      <c r="M798" s="163">
        <f>SUM(I798:I801)</f>
        <v>142.29126072455435</v>
      </c>
      <c r="N798" s="164">
        <f>SUM(K798:K801)</f>
        <v>2.1139999999999999</v>
      </c>
      <c r="O798" s="147"/>
      <c r="P798" s="151"/>
      <c r="Q798" s="154"/>
      <c r="V798" s="32">
        <v>420</v>
      </c>
      <c r="W798" s="2">
        <v>620</v>
      </c>
      <c r="X798" s="12">
        <f t="shared" si="258"/>
        <v>241.51811385853938</v>
      </c>
      <c r="Y798" s="12">
        <f t="shared" si="259"/>
        <v>356.5267395054629</v>
      </c>
      <c r="Z798" s="2">
        <v>30</v>
      </c>
      <c r="AA798" s="2">
        <v>50</v>
      </c>
    </row>
    <row r="799" spans="2:27" x14ac:dyDescent="0.25">
      <c r="B799" s="62">
        <v>43382</v>
      </c>
      <c r="C799" s="70">
        <v>1</v>
      </c>
      <c r="D799" s="70">
        <v>10.88</v>
      </c>
      <c r="E799" s="94">
        <v>0.26</v>
      </c>
      <c r="F799" s="70">
        <v>20</v>
      </c>
      <c r="G799" s="60">
        <f t="shared" si="264"/>
        <v>3109.08</v>
      </c>
      <c r="H799" s="60">
        <f t="shared" si="265"/>
        <v>44.770751999999995</v>
      </c>
      <c r="I799" s="77">
        <f t="shared" si="266"/>
        <v>25.745113283496259</v>
      </c>
      <c r="J799" s="78">
        <v>25</v>
      </c>
      <c r="K799" s="61">
        <f t="shared" si="267"/>
        <v>0.5</v>
      </c>
      <c r="L799" s="165"/>
      <c r="M799" s="165"/>
      <c r="N799" s="165"/>
      <c r="O799" s="147"/>
      <c r="P799" s="151"/>
      <c r="Q799" s="154"/>
      <c r="V799" s="32">
        <v>420</v>
      </c>
      <c r="W799" s="2">
        <v>620</v>
      </c>
      <c r="X799" s="12">
        <f t="shared" si="258"/>
        <v>241.51811385853938</v>
      </c>
      <c r="Y799" s="12">
        <f t="shared" si="259"/>
        <v>356.5267395054629</v>
      </c>
      <c r="Z799" s="2">
        <v>30</v>
      </c>
      <c r="AA799" s="2">
        <v>50</v>
      </c>
    </row>
    <row r="800" spans="2:27" x14ac:dyDescent="0.25">
      <c r="B800" s="62">
        <v>43382</v>
      </c>
      <c r="C800" s="70">
        <v>2</v>
      </c>
      <c r="D800" s="70">
        <v>10.4</v>
      </c>
      <c r="E800" s="94">
        <v>0.48</v>
      </c>
      <c r="F800" s="70">
        <v>20</v>
      </c>
      <c r="G800" s="60">
        <f t="shared" si="264"/>
        <v>5739.84</v>
      </c>
      <c r="H800" s="60">
        <f t="shared" si="265"/>
        <v>82.653695999999997</v>
      </c>
      <c r="I800" s="77">
        <f t="shared" si="266"/>
        <v>47.529439907993094</v>
      </c>
      <c r="J800" s="78">
        <v>28</v>
      </c>
      <c r="K800" s="61">
        <f t="shared" si="267"/>
        <v>0.56000000000000005</v>
      </c>
      <c r="L800" s="165"/>
      <c r="M800" s="165"/>
      <c r="N800" s="165"/>
      <c r="O800" s="147"/>
      <c r="P800" s="151"/>
      <c r="Q800" s="154"/>
      <c r="V800" s="32">
        <v>420</v>
      </c>
      <c r="W800" s="2">
        <v>620</v>
      </c>
      <c r="X800" s="12">
        <f t="shared" si="258"/>
        <v>241.51811385853938</v>
      </c>
      <c r="Y800" s="12">
        <f t="shared" si="259"/>
        <v>356.5267395054629</v>
      </c>
      <c r="Z800" s="2">
        <v>30</v>
      </c>
      <c r="AA800" s="2">
        <v>50</v>
      </c>
    </row>
    <row r="801" spans="2:27" x14ac:dyDescent="0.25">
      <c r="B801" s="62">
        <v>43382</v>
      </c>
      <c r="C801" s="70">
        <v>1</v>
      </c>
      <c r="D801" s="70">
        <v>10.199999999999999</v>
      </c>
      <c r="E801" s="94">
        <v>0.46</v>
      </c>
      <c r="F801" s="70">
        <v>14</v>
      </c>
      <c r="G801" s="60">
        <f t="shared" si="264"/>
        <v>5500.68</v>
      </c>
      <c r="H801" s="60">
        <f t="shared" si="265"/>
        <v>55.446854400000007</v>
      </c>
      <c r="I801" s="77">
        <f t="shared" si="266"/>
        <v>31.884332604945374</v>
      </c>
      <c r="J801" s="78">
        <v>26</v>
      </c>
      <c r="K801" s="61">
        <f t="shared" si="267"/>
        <v>0.36399999999999999</v>
      </c>
      <c r="L801" s="162"/>
      <c r="M801" s="162"/>
      <c r="N801" s="162"/>
      <c r="O801" s="147"/>
      <c r="P801" s="151"/>
      <c r="Q801" s="154"/>
      <c r="V801" s="32">
        <v>420</v>
      </c>
      <c r="W801" s="2">
        <v>620</v>
      </c>
      <c r="X801" s="12">
        <f t="shared" si="258"/>
        <v>241.51811385853938</v>
      </c>
      <c r="Y801" s="12">
        <f t="shared" si="259"/>
        <v>356.5267395054629</v>
      </c>
      <c r="Z801" s="2">
        <v>30</v>
      </c>
      <c r="AA801" s="2">
        <v>50</v>
      </c>
    </row>
    <row r="802" spans="2:27" x14ac:dyDescent="0.25">
      <c r="B802" s="62">
        <v>43383</v>
      </c>
      <c r="C802" s="70">
        <v>2</v>
      </c>
      <c r="D802" s="70">
        <v>10.24</v>
      </c>
      <c r="E802" s="113">
        <v>0.57999999999999996</v>
      </c>
      <c r="F802" s="70">
        <v>17</v>
      </c>
      <c r="G802" s="60">
        <f t="shared" si="264"/>
        <v>6935.6399999999994</v>
      </c>
      <c r="H802" s="60">
        <f t="shared" si="265"/>
        <v>84.892233599999997</v>
      </c>
      <c r="I802" s="77">
        <f t="shared" si="266"/>
        <v>48.816695572167909</v>
      </c>
      <c r="J802" s="78">
        <v>21</v>
      </c>
      <c r="K802" s="61">
        <f t="shared" si="267"/>
        <v>0.35699999999999998</v>
      </c>
      <c r="L802" s="161">
        <f>SUM(H802:H804)</f>
        <v>246.41133119999998</v>
      </c>
      <c r="M802" s="163">
        <f>SUM(I802:I804)</f>
        <v>141.6971427257044</v>
      </c>
      <c r="N802" s="164">
        <f>SUM(K802:K804)</f>
        <v>1.2170000000000001</v>
      </c>
      <c r="O802" s="147"/>
      <c r="P802" s="151"/>
      <c r="Q802" s="154"/>
      <c r="V802" s="32">
        <v>420</v>
      </c>
      <c r="W802" s="2">
        <v>620</v>
      </c>
      <c r="X802" s="12">
        <f t="shared" si="258"/>
        <v>241.51811385853938</v>
      </c>
      <c r="Y802" s="12">
        <f t="shared" si="259"/>
        <v>356.5267395054629</v>
      </c>
      <c r="Z802" s="2">
        <v>30</v>
      </c>
      <c r="AA802" s="2">
        <v>50</v>
      </c>
    </row>
    <row r="803" spans="2:27" x14ac:dyDescent="0.25">
      <c r="B803" s="62">
        <v>43383</v>
      </c>
      <c r="C803" s="70">
        <v>3</v>
      </c>
      <c r="D803" s="70">
        <v>10.55</v>
      </c>
      <c r="E803" s="113">
        <v>0.28000000000000003</v>
      </c>
      <c r="F803" s="70">
        <v>32</v>
      </c>
      <c r="G803" s="60">
        <f t="shared" si="264"/>
        <v>3348.2400000000002</v>
      </c>
      <c r="H803" s="60">
        <f t="shared" si="265"/>
        <v>77.143449599999997</v>
      </c>
      <c r="I803" s="77">
        <f t="shared" si="266"/>
        <v>44.360810580793554</v>
      </c>
      <c r="J803" s="78">
        <v>15</v>
      </c>
      <c r="K803" s="61">
        <f t="shared" si="267"/>
        <v>0.48</v>
      </c>
      <c r="L803" s="165"/>
      <c r="M803" s="165"/>
      <c r="N803" s="165"/>
      <c r="O803" s="147"/>
      <c r="P803" s="151"/>
      <c r="Q803" s="154"/>
      <c r="V803" s="32">
        <v>420</v>
      </c>
      <c r="W803" s="2">
        <v>620</v>
      </c>
      <c r="X803" s="12">
        <f t="shared" si="258"/>
        <v>241.51811385853938</v>
      </c>
      <c r="Y803" s="12">
        <f t="shared" si="259"/>
        <v>356.5267395054629</v>
      </c>
      <c r="Z803" s="2">
        <v>30</v>
      </c>
      <c r="AA803" s="2">
        <v>50</v>
      </c>
    </row>
    <row r="804" spans="2:27" x14ac:dyDescent="0.25">
      <c r="B804" s="62">
        <v>43383</v>
      </c>
      <c r="C804" s="70">
        <v>1</v>
      </c>
      <c r="D804" s="70">
        <v>10.31</v>
      </c>
      <c r="E804" s="113">
        <v>0.49</v>
      </c>
      <c r="F804" s="70">
        <v>20</v>
      </c>
      <c r="G804" s="60">
        <f t="shared" si="264"/>
        <v>5859.42</v>
      </c>
      <c r="H804" s="60">
        <f t="shared" si="265"/>
        <v>84.375647999999984</v>
      </c>
      <c r="I804" s="77">
        <f t="shared" si="266"/>
        <v>48.519636572742947</v>
      </c>
      <c r="J804" s="78">
        <v>19</v>
      </c>
      <c r="K804" s="61">
        <f t="shared" si="267"/>
        <v>0.38</v>
      </c>
      <c r="L804" s="165"/>
      <c r="M804" s="165"/>
      <c r="N804" s="165"/>
      <c r="O804" s="148"/>
      <c r="P804" s="152"/>
      <c r="Q804" s="155"/>
      <c r="V804" s="32">
        <v>420</v>
      </c>
      <c r="W804" s="2">
        <v>620</v>
      </c>
      <c r="X804" s="12">
        <f t="shared" si="258"/>
        <v>241.51811385853938</v>
      </c>
      <c r="Y804" s="12">
        <f t="shared" si="259"/>
        <v>356.5267395054629</v>
      </c>
      <c r="Z804" s="2">
        <v>30</v>
      </c>
      <c r="AA804" s="2">
        <v>50</v>
      </c>
    </row>
    <row r="805" spans="2:27" x14ac:dyDescent="0.25">
      <c r="B805" s="62">
        <v>43384</v>
      </c>
      <c r="C805" s="70">
        <v>2</v>
      </c>
      <c r="D805" s="70">
        <v>10.94</v>
      </c>
      <c r="E805" s="113">
        <v>0.22</v>
      </c>
      <c r="F805" s="70">
        <v>27</v>
      </c>
      <c r="G805" s="60">
        <f t="shared" si="264"/>
        <v>2630.76</v>
      </c>
      <c r="H805" s="60">
        <f t="shared" si="265"/>
        <v>51.141974400000002</v>
      </c>
      <c r="I805" s="77">
        <f t="shared" si="266"/>
        <v>29.408840943070729</v>
      </c>
      <c r="J805" s="78">
        <v>11</v>
      </c>
      <c r="K805" s="61">
        <f t="shared" si="267"/>
        <v>0.29699999999999999</v>
      </c>
      <c r="L805" s="161">
        <f>SUM(H805:H809)</f>
        <v>298.58647680000001</v>
      </c>
      <c r="M805" s="163">
        <f>SUM(I805:I809)</f>
        <v>171.70010166762506</v>
      </c>
      <c r="N805" s="164">
        <f>SUM(K805:K809)</f>
        <v>1.669</v>
      </c>
      <c r="O805" s="149">
        <f>SUM(L805:L813)/3</f>
        <v>179.57089440000001</v>
      </c>
      <c r="P805" s="156">
        <f t="shared" ref="P805:Q805" si="273">SUM(M805:M813)/3</f>
        <v>103.26100885566416</v>
      </c>
      <c r="Q805" s="157">
        <f t="shared" si="273"/>
        <v>0.92833333333333334</v>
      </c>
      <c r="V805" s="32">
        <v>420</v>
      </c>
      <c r="W805" s="2">
        <v>620</v>
      </c>
      <c r="X805" s="12">
        <f t="shared" si="258"/>
        <v>241.51811385853938</v>
      </c>
      <c r="Y805" s="12">
        <f t="shared" si="259"/>
        <v>356.5267395054629</v>
      </c>
      <c r="Z805" s="2">
        <v>30</v>
      </c>
      <c r="AA805" s="2">
        <v>50</v>
      </c>
    </row>
    <row r="806" spans="2:27" x14ac:dyDescent="0.25">
      <c r="B806" s="62">
        <v>43384</v>
      </c>
      <c r="C806" s="70">
        <v>3</v>
      </c>
      <c r="D806" s="70">
        <v>10.199999999999999</v>
      </c>
      <c r="E806" s="113">
        <v>0.2</v>
      </c>
      <c r="F806" s="70">
        <v>37</v>
      </c>
      <c r="G806" s="60">
        <f t="shared" si="264"/>
        <v>2391.6</v>
      </c>
      <c r="H806" s="60">
        <f t="shared" si="265"/>
        <v>63.712223999999992</v>
      </c>
      <c r="I806" s="77">
        <f t="shared" si="266"/>
        <v>36.637276595744673</v>
      </c>
      <c r="J806" s="78">
        <v>10</v>
      </c>
      <c r="K806" s="61">
        <f t="shared" si="267"/>
        <v>0.37</v>
      </c>
      <c r="L806" s="165"/>
      <c r="M806" s="165"/>
      <c r="N806" s="165"/>
      <c r="O806" s="147"/>
      <c r="P806" s="151"/>
      <c r="Q806" s="154"/>
      <c r="V806" s="32">
        <v>420</v>
      </c>
      <c r="W806" s="2">
        <v>620</v>
      </c>
      <c r="X806" s="12">
        <f t="shared" si="258"/>
        <v>241.51811385853938</v>
      </c>
      <c r="Y806" s="12">
        <f t="shared" si="259"/>
        <v>356.5267395054629</v>
      </c>
      <c r="Z806" s="2">
        <v>30</v>
      </c>
      <c r="AA806" s="2">
        <v>50</v>
      </c>
    </row>
    <row r="807" spans="2:27" x14ac:dyDescent="0.25">
      <c r="B807" s="62">
        <v>43384</v>
      </c>
      <c r="C807" s="70">
        <v>1</v>
      </c>
      <c r="D807" s="70">
        <v>10.42</v>
      </c>
      <c r="E807" s="113">
        <v>0.18</v>
      </c>
      <c r="F807" s="70">
        <v>20</v>
      </c>
      <c r="G807" s="60">
        <f t="shared" si="264"/>
        <v>2152.44</v>
      </c>
      <c r="H807" s="60">
        <f t="shared" si="265"/>
        <v>30.995135999999999</v>
      </c>
      <c r="I807" s="77">
        <f t="shared" si="266"/>
        <v>17.82353996549741</v>
      </c>
      <c r="J807" s="78">
        <v>10</v>
      </c>
      <c r="K807" s="61">
        <f t="shared" si="267"/>
        <v>0.2</v>
      </c>
      <c r="L807" s="165"/>
      <c r="M807" s="165"/>
      <c r="N807" s="165"/>
      <c r="O807" s="147"/>
      <c r="P807" s="151"/>
      <c r="Q807" s="154"/>
      <c r="V807" s="32">
        <v>420</v>
      </c>
      <c r="W807" s="2">
        <v>620</v>
      </c>
      <c r="X807" s="12">
        <f t="shared" si="258"/>
        <v>241.51811385853938</v>
      </c>
      <c r="Y807" s="12">
        <f t="shared" si="259"/>
        <v>356.5267395054629</v>
      </c>
      <c r="Z807" s="2">
        <v>30</v>
      </c>
      <c r="AA807" s="2">
        <v>50</v>
      </c>
    </row>
    <row r="808" spans="2:27" x14ac:dyDescent="0.25">
      <c r="B808" s="62">
        <v>43384</v>
      </c>
      <c r="C808" s="70">
        <v>2</v>
      </c>
      <c r="D808" s="70">
        <v>11.02</v>
      </c>
      <c r="E808" s="113">
        <v>0.33</v>
      </c>
      <c r="F808" s="70">
        <v>30</v>
      </c>
      <c r="G808" s="60">
        <f t="shared" si="264"/>
        <v>3946.1400000000003</v>
      </c>
      <c r="H808" s="60">
        <f t="shared" si="265"/>
        <v>85.236624000000006</v>
      </c>
      <c r="I808" s="77">
        <f t="shared" si="266"/>
        <v>49.014734905117884</v>
      </c>
      <c r="J808" s="78">
        <v>16</v>
      </c>
      <c r="K808" s="61">
        <f t="shared" si="267"/>
        <v>0.48</v>
      </c>
      <c r="L808" s="165"/>
      <c r="M808" s="165"/>
      <c r="N808" s="165"/>
      <c r="O808" s="147"/>
      <c r="P808" s="151"/>
      <c r="Q808" s="154"/>
      <c r="V808" s="32">
        <v>420</v>
      </c>
      <c r="W808" s="2">
        <v>620</v>
      </c>
      <c r="X808" s="12">
        <f t="shared" si="258"/>
        <v>241.51811385853938</v>
      </c>
      <c r="Y808" s="12">
        <f t="shared" si="259"/>
        <v>356.5267395054629</v>
      </c>
      <c r="Z808" s="2">
        <v>30</v>
      </c>
      <c r="AA808" s="2">
        <v>50</v>
      </c>
    </row>
    <row r="809" spans="2:27" x14ac:dyDescent="0.25">
      <c r="B809" s="62">
        <v>43384</v>
      </c>
      <c r="C809" s="70">
        <v>3</v>
      </c>
      <c r="D809" s="70">
        <v>11.1</v>
      </c>
      <c r="E809" s="113">
        <v>0.56000000000000005</v>
      </c>
      <c r="F809" s="70">
        <v>14</v>
      </c>
      <c r="G809" s="60">
        <f t="shared" si="264"/>
        <v>6696.4800000000005</v>
      </c>
      <c r="H809" s="60">
        <f t="shared" si="265"/>
        <v>67.500518400000004</v>
      </c>
      <c r="I809" s="77">
        <f t="shared" si="266"/>
        <v>38.815709258194367</v>
      </c>
      <c r="J809" s="78">
        <v>23</v>
      </c>
      <c r="K809" s="61">
        <f t="shared" si="267"/>
        <v>0.32200000000000001</v>
      </c>
      <c r="L809" s="167"/>
      <c r="M809" s="167"/>
      <c r="N809" s="167"/>
      <c r="O809" s="147"/>
      <c r="P809" s="151"/>
      <c r="Q809" s="154"/>
      <c r="V809" s="32">
        <v>420</v>
      </c>
      <c r="W809" s="2">
        <v>620</v>
      </c>
      <c r="X809" s="12">
        <f t="shared" si="258"/>
        <v>241.51811385853938</v>
      </c>
      <c r="Y809" s="12">
        <f t="shared" si="259"/>
        <v>356.5267395054629</v>
      </c>
      <c r="Z809" s="2">
        <v>30</v>
      </c>
      <c r="AA809" s="2">
        <v>50</v>
      </c>
    </row>
    <row r="810" spans="2:27" x14ac:dyDescent="0.25">
      <c r="B810" s="62">
        <v>43385</v>
      </c>
      <c r="C810" s="70">
        <v>2</v>
      </c>
      <c r="D810" s="70">
        <v>11.4</v>
      </c>
      <c r="E810" s="113">
        <v>0.48</v>
      </c>
      <c r="F810" s="70">
        <v>12</v>
      </c>
      <c r="G810" s="60">
        <f t="shared" si="264"/>
        <v>5739.84</v>
      </c>
      <c r="H810" s="60">
        <f t="shared" si="265"/>
        <v>49.592217599999998</v>
      </c>
      <c r="I810" s="77">
        <f t="shared" si="266"/>
        <v>28.517663944795856</v>
      </c>
      <c r="J810" s="78">
        <v>20</v>
      </c>
      <c r="K810" s="61">
        <f t="shared" si="267"/>
        <v>0.24</v>
      </c>
      <c r="L810" s="161">
        <f>SUM(H810:H812)</f>
        <v>240.12620639999997</v>
      </c>
      <c r="M810" s="163">
        <f>SUM(I810:I812)</f>
        <v>138.08292489936741</v>
      </c>
      <c r="N810" s="164">
        <f>SUM(K810:K812)</f>
        <v>1.1159999999999999</v>
      </c>
      <c r="O810" s="147"/>
      <c r="P810" s="151"/>
      <c r="Q810" s="154"/>
      <c r="V810" s="32">
        <v>420</v>
      </c>
      <c r="W810" s="2">
        <v>620</v>
      </c>
      <c r="X810" s="12">
        <f t="shared" si="258"/>
        <v>241.51811385853938</v>
      </c>
      <c r="Y810" s="12">
        <f t="shared" si="259"/>
        <v>356.5267395054629</v>
      </c>
      <c r="Z810" s="2">
        <v>30</v>
      </c>
      <c r="AA810" s="2">
        <v>50</v>
      </c>
    </row>
    <row r="811" spans="2:27" x14ac:dyDescent="0.25">
      <c r="B811" s="62">
        <v>43385</v>
      </c>
      <c r="C811" s="70">
        <v>3</v>
      </c>
      <c r="D811" s="70">
        <v>10.81</v>
      </c>
      <c r="E811" s="113">
        <v>0.4</v>
      </c>
      <c r="F811" s="70">
        <v>26</v>
      </c>
      <c r="G811" s="60">
        <f t="shared" si="264"/>
        <v>4783.2</v>
      </c>
      <c r="H811" s="60">
        <f t="shared" si="265"/>
        <v>89.541503999999989</v>
      </c>
      <c r="I811" s="77">
        <f t="shared" si="266"/>
        <v>51.490226566992519</v>
      </c>
      <c r="J811" s="78">
        <v>18</v>
      </c>
      <c r="K811" s="61">
        <f t="shared" si="267"/>
        <v>0.46800000000000003</v>
      </c>
      <c r="L811" s="165"/>
      <c r="M811" s="165"/>
      <c r="N811" s="165"/>
      <c r="O811" s="147"/>
      <c r="P811" s="151"/>
      <c r="Q811" s="154"/>
      <c r="V811" s="32">
        <v>420</v>
      </c>
      <c r="W811" s="2">
        <v>620</v>
      </c>
      <c r="X811" s="12">
        <f t="shared" si="258"/>
        <v>241.51811385853938</v>
      </c>
      <c r="Y811" s="12">
        <f t="shared" si="259"/>
        <v>356.5267395054629</v>
      </c>
      <c r="Z811" s="2">
        <v>30</v>
      </c>
      <c r="AA811" s="2">
        <v>50</v>
      </c>
    </row>
    <row r="812" spans="2:27" x14ac:dyDescent="0.25">
      <c r="B812" s="62">
        <v>43385</v>
      </c>
      <c r="C812" s="70">
        <v>1</v>
      </c>
      <c r="D812" s="70">
        <v>10.49</v>
      </c>
      <c r="E812" s="113">
        <v>0.69</v>
      </c>
      <c r="F812" s="70">
        <v>17</v>
      </c>
      <c r="G812" s="60">
        <f t="shared" si="264"/>
        <v>8251.0199999999986</v>
      </c>
      <c r="H812" s="60">
        <f t="shared" si="265"/>
        <v>100.99248479999997</v>
      </c>
      <c r="I812" s="77">
        <f t="shared" si="266"/>
        <v>58.075034387579052</v>
      </c>
      <c r="J812" s="78">
        <v>24</v>
      </c>
      <c r="K812" s="61">
        <f t="shared" si="267"/>
        <v>0.40799999999999997</v>
      </c>
      <c r="L812" s="165"/>
      <c r="M812" s="165"/>
      <c r="N812" s="165"/>
      <c r="O812" s="147"/>
      <c r="P812" s="151"/>
      <c r="Q812" s="154"/>
      <c r="V812" s="32">
        <v>420</v>
      </c>
      <c r="W812" s="2">
        <v>620</v>
      </c>
      <c r="X812" s="12">
        <f t="shared" si="258"/>
        <v>241.51811385853938</v>
      </c>
      <c r="Y812" s="12">
        <f t="shared" si="259"/>
        <v>356.5267395054629</v>
      </c>
      <c r="Z812" s="2">
        <v>30</v>
      </c>
      <c r="AA812" s="2">
        <v>50</v>
      </c>
    </row>
    <row r="813" spans="2:27" x14ac:dyDescent="0.25">
      <c r="B813" s="62">
        <v>43386</v>
      </c>
      <c r="C813" s="70"/>
      <c r="D813" s="70"/>
      <c r="E813" s="113"/>
      <c r="F813" s="70">
        <v>0</v>
      </c>
      <c r="G813" s="60">
        <f t="shared" si="264"/>
        <v>0</v>
      </c>
      <c r="H813" s="60">
        <f t="shared" si="265"/>
        <v>0</v>
      </c>
      <c r="I813" s="77">
        <f t="shared" si="266"/>
        <v>0</v>
      </c>
      <c r="J813" s="78">
        <v>0</v>
      </c>
      <c r="K813" s="61">
        <f t="shared" si="267"/>
        <v>0</v>
      </c>
      <c r="L813" s="44">
        <f t="shared" ref="L813" si="274">H813</f>
        <v>0</v>
      </c>
      <c r="M813" s="45">
        <f t="shared" ref="M813" si="275">I813</f>
        <v>0</v>
      </c>
      <c r="N813" s="46">
        <f>K813</f>
        <v>0</v>
      </c>
      <c r="O813" s="148"/>
      <c r="P813" s="152"/>
      <c r="Q813" s="155"/>
      <c r="V813" s="32">
        <v>420</v>
      </c>
      <c r="W813" s="2">
        <v>620</v>
      </c>
      <c r="X813" s="12">
        <f t="shared" si="258"/>
        <v>241.51811385853938</v>
      </c>
      <c r="Y813" s="12">
        <f t="shared" si="259"/>
        <v>356.5267395054629</v>
      </c>
      <c r="Z813" s="2">
        <v>30</v>
      </c>
      <c r="AA813" s="2">
        <v>50</v>
      </c>
    </row>
    <row r="814" spans="2:27" x14ac:dyDescent="0.25">
      <c r="B814" s="62">
        <v>43387</v>
      </c>
      <c r="C814" s="70">
        <v>2</v>
      </c>
      <c r="D814" s="70">
        <v>10.16</v>
      </c>
      <c r="E814" s="113">
        <v>0.52</v>
      </c>
      <c r="F814" s="70">
        <v>13</v>
      </c>
      <c r="G814" s="60">
        <f t="shared" si="264"/>
        <v>6218.16</v>
      </c>
      <c r="H814" s="60">
        <f t="shared" si="265"/>
        <v>58.201977599999992</v>
      </c>
      <c r="I814" s="77">
        <f t="shared" si="266"/>
        <v>33.468647268545133</v>
      </c>
      <c r="J814" s="78">
        <v>21</v>
      </c>
      <c r="K814" s="61">
        <f t="shared" si="267"/>
        <v>0.27300000000000002</v>
      </c>
      <c r="L814" s="161">
        <f>SUM(H814:H815)</f>
        <v>133.45128</v>
      </c>
      <c r="M814" s="163">
        <f>SUM(I814:I815)</f>
        <v>76.740241518113848</v>
      </c>
      <c r="N814" s="164">
        <f>SUM(K814:K815)</f>
        <v>0.63400000000000001</v>
      </c>
      <c r="O814" s="149">
        <f>SUM(L814:L821)/3</f>
        <v>109.48744799999999</v>
      </c>
      <c r="P814" s="156">
        <f t="shared" ref="P814:Q814" si="276">SUM(M814:M821)/3</f>
        <v>62.960004600345009</v>
      </c>
      <c r="Q814" s="157">
        <f t="shared" si="276"/>
        <v>0.66933333333333334</v>
      </c>
      <c r="V814" s="32">
        <v>420</v>
      </c>
      <c r="W814" s="2">
        <v>620</v>
      </c>
      <c r="X814" s="12">
        <f t="shared" si="258"/>
        <v>241.51811385853938</v>
      </c>
      <c r="Y814" s="12">
        <f t="shared" si="259"/>
        <v>356.5267395054629</v>
      </c>
      <c r="Z814" s="2">
        <v>30</v>
      </c>
      <c r="AA814" s="2">
        <v>50</v>
      </c>
    </row>
    <row r="815" spans="2:27" x14ac:dyDescent="0.25">
      <c r="B815" s="62">
        <v>43387</v>
      </c>
      <c r="C815" s="70">
        <v>1</v>
      </c>
      <c r="D815" s="70">
        <v>10.43</v>
      </c>
      <c r="E815" s="113">
        <v>0.46</v>
      </c>
      <c r="F815" s="70">
        <v>19</v>
      </c>
      <c r="G815" s="60">
        <f t="shared" si="264"/>
        <v>5500.68</v>
      </c>
      <c r="H815" s="60">
        <f t="shared" si="265"/>
        <v>75.249302400000005</v>
      </c>
      <c r="I815" s="77">
        <f t="shared" si="266"/>
        <v>43.271594249568714</v>
      </c>
      <c r="J815" s="78">
        <v>19</v>
      </c>
      <c r="K815" s="61">
        <f t="shared" si="267"/>
        <v>0.36099999999999999</v>
      </c>
      <c r="L815" s="162"/>
      <c r="M815" s="162"/>
      <c r="N815" s="162"/>
      <c r="O815" s="147"/>
      <c r="P815" s="151"/>
      <c r="Q815" s="154"/>
      <c r="V815" s="32">
        <v>420</v>
      </c>
      <c r="W815" s="2">
        <v>620</v>
      </c>
      <c r="X815" s="12">
        <f t="shared" si="258"/>
        <v>241.51811385853938</v>
      </c>
      <c r="Y815" s="12">
        <f t="shared" si="259"/>
        <v>356.5267395054629</v>
      </c>
      <c r="Z815" s="2">
        <v>30</v>
      </c>
      <c r="AA815" s="2">
        <v>50</v>
      </c>
    </row>
    <row r="816" spans="2:27" x14ac:dyDescent="0.25">
      <c r="B816" s="62">
        <v>43388</v>
      </c>
      <c r="C816" s="70">
        <v>1</v>
      </c>
      <c r="D816" s="70">
        <v>10.32</v>
      </c>
      <c r="E816" s="113">
        <v>0.31</v>
      </c>
      <c r="F816" s="70">
        <v>20</v>
      </c>
      <c r="G816" s="60">
        <f t="shared" si="264"/>
        <v>3706.98</v>
      </c>
      <c r="H816" s="60">
        <f t="shared" si="265"/>
        <v>53.380511999999996</v>
      </c>
      <c r="I816" s="77">
        <f t="shared" si="266"/>
        <v>30.69609660724554</v>
      </c>
      <c r="J816" s="78">
        <v>15</v>
      </c>
      <c r="K816" s="61">
        <f t="shared" si="267"/>
        <v>0.3</v>
      </c>
      <c r="L816" s="161">
        <f>SUM(H816:H818)</f>
        <v>108.052488</v>
      </c>
      <c r="M816" s="163">
        <f>SUM(I816:I818)</f>
        <v>62.134840713053471</v>
      </c>
      <c r="N816" s="164">
        <f>SUM(K816:K818)</f>
        <v>0.75900000000000001</v>
      </c>
      <c r="O816" s="147"/>
      <c r="P816" s="151"/>
      <c r="Q816" s="154"/>
      <c r="V816" s="32">
        <v>420</v>
      </c>
      <c r="W816" s="2">
        <v>620</v>
      </c>
      <c r="X816" s="12">
        <f t="shared" si="258"/>
        <v>241.51811385853938</v>
      </c>
      <c r="Y816" s="12">
        <f t="shared" si="259"/>
        <v>356.5267395054629</v>
      </c>
      <c r="Z816" s="2">
        <v>30</v>
      </c>
      <c r="AA816" s="2">
        <v>50</v>
      </c>
    </row>
    <row r="817" spans="2:27" x14ac:dyDescent="0.25">
      <c r="B817" s="62">
        <v>43388</v>
      </c>
      <c r="C817" s="70">
        <v>2</v>
      </c>
      <c r="D817" s="70">
        <v>11.55</v>
      </c>
      <c r="E817" s="113">
        <v>0.12</v>
      </c>
      <c r="F817" s="70">
        <v>28</v>
      </c>
      <c r="G817" s="60">
        <f t="shared" si="264"/>
        <v>1434.96</v>
      </c>
      <c r="H817" s="60">
        <f t="shared" si="265"/>
        <v>28.928793600000002</v>
      </c>
      <c r="I817" s="77">
        <f t="shared" si="266"/>
        <v>16.635303967797586</v>
      </c>
      <c r="J817" s="78">
        <v>9</v>
      </c>
      <c r="K817" s="61">
        <f t="shared" si="267"/>
        <v>0.252</v>
      </c>
      <c r="L817" s="165"/>
      <c r="M817" s="165"/>
      <c r="N817" s="165"/>
      <c r="O817" s="147"/>
      <c r="P817" s="151"/>
      <c r="Q817" s="154"/>
      <c r="V817" s="32">
        <v>420</v>
      </c>
      <c r="W817" s="2">
        <v>620</v>
      </c>
      <c r="X817" s="12">
        <f t="shared" si="258"/>
        <v>241.51811385853938</v>
      </c>
      <c r="Y817" s="12">
        <f t="shared" si="259"/>
        <v>356.5267395054629</v>
      </c>
      <c r="Z817" s="2">
        <v>30</v>
      </c>
      <c r="AA817" s="2">
        <v>50</v>
      </c>
    </row>
    <row r="818" spans="2:27" x14ac:dyDescent="0.25">
      <c r="B818" s="62">
        <v>43388</v>
      </c>
      <c r="C818" s="70">
        <v>1</v>
      </c>
      <c r="D818" s="70">
        <v>9.94</v>
      </c>
      <c r="E818" s="113">
        <v>0.13</v>
      </c>
      <c r="F818" s="70">
        <v>23</v>
      </c>
      <c r="G818" s="60">
        <f t="shared" si="264"/>
        <v>1554.54</v>
      </c>
      <c r="H818" s="60">
        <f t="shared" si="265"/>
        <v>25.743182399999995</v>
      </c>
      <c r="I818" s="77">
        <f t="shared" si="266"/>
        <v>14.803440138010346</v>
      </c>
      <c r="J818" s="78">
        <v>9</v>
      </c>
      <c r="K818" s="61">
        <f t="shared" si="267"/>
        <v>0.20699999999999999</v>
      </c>
      <c r="L818" s="165"/>
      <c r="M818" s="165"/>
      <c r="N818" s="165"/>
      <c r="O818" s="147"/>
      <c r="P818" s="151"/>
      <c r="Q818" s="154"/>
      <c r="V818" s="32">
        <v>420</v>
      </c>
      <c r="W818" s="2">
        <v>620</v>
      </c>
      <c r="X818" s="12">
        <f t="shared" si="258"/>
        <v>241.51811385853938</v>
      </c>
      <c r="Y818" s="12">
        <f t="shared" si="259"/>
        <v>356.5267395054629</v>
      </c>
      <c r="Z818" s="2">
        <v>30</v>
      </c>
      <c r="AA818" s="2">
        <v>50</v>
      </c>
    </row>
    <row r="819" spans="2:27" x14ac:dyDescent="0.25">
      <c r="B819" s="62">
        <v>43389</v>
      </c>
      <c r="C819" s="70">
        <v>2</v>
      </c>
      <c r="D819" s="70">
        <v>10.82</v>
      </c>
      <c r="E819" s="113">
        <v>0.3</v>
      </c>
      <c r="F819" s="70">
        <v>19</v>
      </c>
      <c r="G819" s="60">
        <f t="shared" si="264"/>
        <v>3587.4</v>
      </c>
      <c r="H819" s="60">
        <f t="shared" si="265"/>
        <v>49.075631999999999</v>
      </c>
      <c r="I819" s="77">
        <f t="shared" si="266"/>
        <v>28.220604945370901</v>
      </c>
      <c r="J819" s="78">
        <v>16</v>
      </c>
      <c r="K819" s="61">
        <f t="shared" si="267"/>
        <v>0.30399999999999999</v>
      </c>
      <c r="L819" s="161">
        <f>SUM(H819:H821)</f>
        <v>86.958575999999994</v>
      </c>
      <c r="M819" s="163">
        <f>SUM(I819:I821)</f>
        <v>50.004931569867736</v>
      </c>
      <c r="N819" s="164">
        <f>SUM(K819:K821)</f>
        <v>0.61499999999999999</v>
      </c>
      <c r="O819" s="147"/>
      <c r="P819" s="151"/>
      <c r="Q819" s="154"/>
      <c r="V819" s="32">
        <v>420</v>
      </c>
      <c r="W819" s="2">
        <v>620</v>
      </c>
      <c r="X819" s="12">
        <f t="shared" si="258"/>
        <v>241.51811385853938</v>
      </c>
      <c r="Y819" s="12">
        <f t="shared" si="259"/>
        <v>356.5267395054629</v>
      </c>
      <c r="Z819" s="2">
        <v>30</v>
      </c>
      <c r="AA819" s="2">
        <v>50</v>
      </c>
    </row>
    <row r="820" spans="2:27" x14ac:dyDescent="0.25">
      <c r="B820" s="62">
        <v>43389</v>
      </c>
      <c r="C820" s="70">
        <v>1</v>
      </c>
      <c r="D820" s="70">
        <v>10.89</v>
      </c>
      <c r="E820" s="113">
        <v>0.15</v>
      </c>
      <c r="F820" s="70">
        <v>20</v>
      </c>
      <c r="G820" s="60">
        <f t="shared" si="264"/>
        <v>1793.7</v>
      </c>
      <c r="H820" s="60">
        <f t="shared" si="265"/>
        <v>25.829280000000001</v>
      </c>
      <c r="I820" s="77">
        <f t="shared" si="266"/>
        <v>14.852949971247844</v>
      </c>
      <c r="J820" s="78">
        <v>11</v>
      </c>
      <c r="K820" s="61">
        <f t="shared" si="267"/>
        <v>0.22</v>
      </c>
      <c r="L820" s="165"/>
      <c r="M820" s="165"/>
      <c r="N820" s="165"/>
      <c r="O820" s="147"/>
      <c r="P820" s="151"/>
      <c r="Q820" s="154"/>
      <c r="V820" s="32">
        <v>420</v>
      </c>
      <c r="W820" s="2">
        <v>620</v>
      </c>
      <c r="X820" s="12">
        <f t="shared" si="258"/>
        <v>241.51811385853938</v>
      </c>
      <c r="Y820" s="12">
        <f t="shared" si="259"/>
        <v>356.5267395054629</v>
      </c>
      <c r="Z820" s="2">
        <v>30</v>
      </c>
      <c r="AA820" s="2">
        <v>50</v>
      </c>
    </row>
    <row r="821" spans="2:27" x14ac:dyDescent="0.25">
      <c r="B821" s="62">
        <v>43389</v>
      </c>
      <c r="C821" s="70">
        <v>2</v>
      </c>
      <c r="D821" s="70">
        <v>10.99</v>
      </c>
      <c r="E821" s="113">
        <v>0.2</v>
      </c>
      <c r="F821" s="70">
        <v>7</v>
      </c>
      <c r="G821" s="60">
        <f t="shared" si="264"/>
        <v>2391.6</v>
      </c>
      <c r="H821" s="60">
        <f t="shared" si="265"/>
        <v>12.053663999999999</v>
      </c>
      <c r="I821" s="77">
        <f t="shared" si="266"/>
        <v>6.9313766532489929</v>
      </c>
      <c r="J821" s="78">
        <v>13</v>
      </c>
      <c r="K821" s="61">
        <f t="shared" si="267"/>
        <v>9.0999999999999998E-2</v>
      </c>
      <c r="L821" s="165"/>
      <c r="M821" s="165"/>
      <c r="N821" s="165"/>
      <c r="O821" s="148"/>
      <c r="P821" s="152"/>
      <c r="Q821" s="155"/>
      <c r="V821" s="32">
        <v>420</v>
      </c>
      <c r="W821" s="2">
        <v>620</v>
      </c>
      <c r="X821" s="12">
        <f t="shared" si="258"/>
        <v>241.51811385853938</v>
      </c>
      <c r="Y821" s="12">
        <f t="shared" si="259"/>
        <v>356.5267395054629</v>
      </c>
      <c r="Z821" s="2">
        <v>30</v>
      </c>
      <c r="AA821" s="2">
        <v>50</v>
      </c>
    </row>
    <row r="822" spans="2:27" x14ac:dyDescent="0.25">
      <c r="B822" s="62">
        <v>43390</v>
      </c>
      <c r="C822" s="70">
        <v>1</v>
      </c>
      <c r="D822" s="70">
        <v>11.22</v>
      </c>
      <c r="E822" s="113">
        <v>0.33</v>
      </c>
      <c r="F822" s="70">
        <v>20</v>
      </c>
      <c r="G822" s="60">
        <f t="shared" si="264"/>
        <v>3946.1400000000003</v>
      </c>
      <c r="H822" s="60">
        <f t="shared" si="265"/>
        <v>56.824416000000006</v>
      </c>
      <c r="I822" s="77">
        <f t="shared" si="266"/>
        <v>32.676489936745256</v>
      </c>
      <c r="J822" s="78">
        <v>16</v>
      </c>
      <c r="K822" s="61">
        <f t="shared" si="267"/>
        <v>0.32</v>
      </c>
      <c r="L822" s="161">
        <f>SUM(H822:H825)</f>
        <v>241.41767040000002</v>
      </c>
      <c r="M822" s="163">
        <f>SUM(I822:I825)</f>
        <v>138.82557239792985</v>
      </c>
      <c r="N822" s="164">
        <f>SUM(K822:K825)</f>
        <v>1.1759999999999999</v>
      </c>
      <c r="O822" s="149">
        <f>SUM(L822:L834)/3</f>
        <v>258.35019840000001</v>
      </c>
      <c r="P822" s="156">
        <f t="shared" ref="P822:Q822" si="277">SUM(M822:M834)/3</f>
        <v>148.56250626797009</v>
      </c>
      <c r="Q822" s="157">
        <f t="shared" si="277"/>
        <v>1.244</v>
      </c>
      <c r="V822" s="32">
        <v>420</v>
      </c>
      <c r="W822" s="2">
        <v>620</v>
      </c>
      <c r="X822" s="12">
        <f t="shared" si="258"/>
        <v>241.51811385853938</v>
      </c>
      <c r="Y822" s="12">
        <f t="shared" si="259"/>
        <v>356.5267395054629</v>
      </c>
      <c r="Z822" s="2">
        <v>30</v>
      </c>
      <c r="AA822" s="2">
        <v>50</v>
      </c>
    </row>
    <row r="823" spans="2:27" x14ac:dyDescent="0.25">
      <c r="B823" s="62">
        <v>43390</v>
      </c>
      <c r="C823" s="70">
        <v>2</v>
      </c>
      <c r="D823" s="70">
        <v>10.86</v>
      </c>
      <c r="E823" s="113">
        <v>0.54</v>
      </c>
      <c r="F823" s="70">
        <v>16</v>
      </c>
      <c r="G823" s="60">
        <f t="shared" si="264"/>
        <v>6457.3200000000006</v>
      </c>
      <c r="H823" s="60">
        <f t="shared" si="265"/>
        <v>74.388326400000011</v>
      </c>
      <c r="I823" s="77">
        <f t="shared" si="266"/>
        <v>42.776495917193792</v>
      </c>
      <c r="J823" s="78">
        <v>22</v>
      </c>
      <c r="K823" s="61">
        <f t="shared" si="267"/>
        <v>0.35199999999999998</v>
      </c>
      <c r="L823" s="165"/>
      <c r="M823" s="165"/>
      <c r="N823" s="165"/>
      <c r="O823" s="147"/>
      <c r="P823" s="151"/>
      <c r="Q823" s="154"/>
      <c r="V823" s="32">
        <v>420</v>
      </c>
      <c r="W823" s="2">
        <v>620</v>
      </c>
      <c r="X823" s="12">
        <f t="shared" si="258"/>
        <v>241.51811385853938</v>
      </c>
      <c r="Y823" s="12">
        <f t="shared" si="259"/>
        <v>356.5267395054629</v>
      </c>
      <c r="Z823" s="2">
        <v>30</v>
      </c>
      <c r="AA823" s="2">
        <v>50</v>
      </c>
    </row>
    <row r="824" spans="2:27" x14ac:dyDescent="0.25">
      <c r="B824" s="62">
        <v>43390</v>
      </c>
      <c r="C824" s="70">
        <v>1</v>
      </c>
      <c r="D824" s="70">
        <v>10.64</v>
      </c>
      <c r="E824" s="113">
        <v>0.43</v>
      </c>
      <c r="F824" s="70">
        <v>18</v>
      </c>
      <c r="G824" s="60">
        <f t="shared" si="264"/>
        <v>5141.9399999999996</v>
      </c>
      <c r="H824" s="60">
        <f t="shared" si="265"/>
        <v>66.639542399999996</v>
      </c>
      <c r="I824" s="77">
        <f t="shared" si="266"/>
        <v>38.32061092581943</v>
      </c>
      <c r="J824" s="78">
        <v>17</v>
      </c>
      <c r="K824" s="61">
        <f t="shared" si="267"/>
        <v>0.30599999999999999</v>
      </c>
      <c r="L824" s="165"/>
      <c r="M824" s="165"/>
      <c r="N824" s="165"/>
      <c r="O824" s="147"/>
      <c r="P824" s="151"/>
      <c r="Q824" s="154"/>
      <c r="V824" s="32">
        <v>420</v>
      </c>
      <c r="W824" s="2">
        <v>620</v>
      </c>
      <c r="X824" s="12">
        <f t="shared" si="258"/>
        <v>241.51811385853938</v>
      </c>
      <c r="Y824" s="12">
        <f t="shared" si="259"/>
        <v>356.5267395054629</v>
      </c>
      <c r="Z824" s="2">
        <v>30</v>
      </c>
      <c r="AA824" s="2">
        <v>50</v>
      </c>
    </row>
    <row r="825" spans="2:27" x14ac:dyDescent="0.25">
      <c r="B825" s="62">
        <v>43390</v>
      </c>
      <c r="C825" s="70">
        <v>2</v>
      </c>
      <c r="D825" s="70">
        <v>10.85</v>
      </c>
      <c r="E825" s="113">
        <v>0.46</v>
      </c>
      <c r="F825" s="70">
        <v>11</v>
      </c>
      <c r="G825" s="60">
        <f t="shared" si="264"/>
        <v>5500.68</v>
      </c>
      <c r="H825" s="60">
        <f t="shared" si="265"/>
        <v>43.565385599999999</v>
      </c>
      <c r="I825" s="77">
        <f t="shared" si="266"/>
        <v>25.051975618171362</v>
      </c>
      <c r="J825" s="78">
        <v>18</v>
      </c>
      <c r="K825" s="61">
        <f t="shared" si="267"/>
        <v>0.19800000000000001</v>
      </c>
      <c r="L825" s="162"/>
      <c r="M825" s="162"/>
      <c r="N825" s="162"/>
      <c r="O825" s="147"/>
      <c r="P825" s="151"/>
      <c r="Q825" s="154"/>
      <c r="V825" s="32">
        <v>420</v>
      </c>
      <c r="W825" s="2">
        <v>620</v>
      </c>
      <c r="X825" s="12">
        <f t="shared" si="258"/>
        <v>241.51811385853938</v>
      </c>
      <c r="Y825" s="12">
        <f t="shared" si="259"/>
        <v>356.5267395054629</v>
      </c>
      <c r="Z825" s="2">
        <v>30</v>
      </c>
      <c r="AA825" s="2">
        <v>50</v>
      </c>
    </row>
    <row r="826" spans="2:27" x14ac:dyDescent="0.25">
      <c r="B826" s="62">
        <v>43391</v>
      </c>
      <c r="C826" s="70">
        <v>1</v>
      </c>
      <c r="D826" s="70">
        <v>10.76</v>
      </c>
      <c r="E826" s="113">
        <v>0.5</v>
      </c>
      <c r="F826" s="70">
        <v>15</v>
      </c>
      <c r="G826" s="60">
        <f t="shared" si="264"/>
        <v>5979</v>
      </c>
      <c r="H826" s="60">
        <f t="shared" si="265"/>
        <v>64.5732</v>
      </c>
      <c r="I826" s="77">
        <f t="shared" si="266"/>
        <v>37.13237492811961</v>
      </c>
      <c r="J826" s="78">
        <v>19</v>
      </c>
      <c r="K826" s="61">
        <f t="shared" si="267"/>
        <v>0.28499999999999998</v>
      </c>
      <c r="L826" s="161">
        <f>SUM(H826:H829)</f>
        <v>248.99425919999999</v>
      </c>
      <c r="M826" s="163">
        <f>SUM(I826:I829)</f>
        <v>143.18243772282921</v>
      </c>
      <c r="N826" s="164">
        <f>SUM(K826:K829)</f>
        <v>1.169</v>
      </c>
      <c r="O826" s="147"/>
      <c r="P826" s="151"/>
      <c r="Q826" s="154"/>
      <c r="V826" s="32">
        <v>420</v>
      </c>
      <c r="W826" s="2">
        <v>620</v>
      </c>
      <c r="X826" s="12">
        <f t="shared" si="258"/>
        <v>241.51811385853938</v>
      </c>
      <c r="Y826" s="12">
        <f t="shared" si="259"/>
        <v>356.5267395054629</v>
      </c>
      <c r="Z826" s="2">
        <v>30</v>
      </c>
      <c r="AA826" s="2">
        <v>50</v>
      </c>
    </row>
    <row r="827" spans="2:27" x14ac:dyDescent="0.25">
      <c r="B827" s="62">
        <v>43391</v>
      </c>
      <c r="C827" s="70">
        <v>2</v>
      </c>
      <c r="D827" s="70">
        <v>10.8</v>
      </c>
      <c r="E827" s="113">
        <v>0.36</v>
      </c>
      <c r="F827" s="70">
        <v>29</v>
      </c>
      <c r="G827" s="60">
        <f t="shared" si="264"/>
        <v>4304.88</v>
      </c>
      <c r="H827" s="60">
        <f t="shared" si="265"/>
        <v>89.885894399999998</v>
      </c>
      <c r="I827" s="77">
        <f t="shared" si="266"/>
        <v>51.688265899942493</v>
      </c>
      <c r="J827" s="78">
        <v>14</v>
      </c>
      <c r="K827" s="61">
        <f t="shared" si="267"/>
        <v>0.40600000000000003</v>
      </c>
      <c r="L827" s="165"/>
      <c r="M827" s="165"/>
      <c r="N827" s="165"/>
      <c r="O827" s="147"/>
      <c r="P827" s="151"/>
      <c r="Q827" s="154"/>
      <c r="V827" s="32">
        <v>420</v>
      </c>
      <c r="W827" s="2">
        <v>620</v>
      </c>
      <c r="X827" s="12">
        <f t="shared" si="258"/>
        <v>241.51811385853938</v>
      </c>
      <c r="Y827" s="12">
        <f t="shared" si="259"/>
        <v>356.5267395054629</v>
      </c>
      <c r="Z827" s="2">
        <v>30</v>
      </c>
      <c r="AA827" s="2">
        <v>50</v>
      </c>
    </row>
    <row r="828" spans="2:27" x14ac:dyDescent="0.25">
      <c r="B828" s="62">
        <v>43391</v>
      </c>
      <c r="C828" s="70">
        <v>1</v>
      </c>
      <c r="D828" s="70">
        <v>11.4</v>
      </c>
      <c r="E828" s="113">
        <v>0.14000000000000001</v>
      </c>
      <c r="F828" s="70">
        <v>11</v>
      </c>
      <c r="G828" s="60">
        <f t="shared" si="264"/>
        <v>1674.1200000000001</v>
      </c>
      <c r="H828" s="60">
        <f t="shared" si="265"/>
        <v>13.2590304</v>
      </c>
      <c r="I828" s="77">
        <f t="shared" si="266"/>
        <v>7.6245143185738931</v>
      </c>
      <c r="J828" s="78">
        <v>10</v>
      </c>
      <c r="K828" s="61">
        <f t="shared" si="267"/>
        <v>0.11</v>
      </c>
      <c r="L828" s="165"/>
      <c r="M828" s="165"/>
      <c r="N828" s="165"/>
      <c r="O828" s="147"/>
      <c r="P828" s="151"/>
      <c r="Q828" s="154"/>
      <c r="V828" s="32">
        <v>420</v>
      </c>
      <c r="W828" s="2">
        <v>620</v>
      </c>
      <c r="X828" s="12">
        <f t="shared" si="258"/>
        <v>241.51811385853938</v>
      </c>
      <c r="Y828" s="12">
        <f t="shared" si="259"/>
        <v>356.5267395054629</v>
      </c>
      <c r="Z828" s="2">
        <v>30</v>
      </c>
      <c r="AA828" s="2">
        <v>50</v>
      </c>
    </row>
    <row r="829" spans="2:27" x14ac:dyDescent="0.25">
      <c r="B829" s="62">
        <v>43391</v>
      </c>
      <c r="C829" s="70">
        <v>2</v>
      </c>
      <c r="D829" s="70">
        <v>10.98</v>
      </c>
      <c r="E829" s="113">
        <v>0.59</v>
      </c>
      <c r="F829" s="70">
        <v>16</v>
      </c>
      <c r="G829" s="60">
        <f t="shared" si="264"/>
        <v>7055.2199999999993</v>
      </c>
      <c r="H829" s="60">
        <f t="shared" si="265"/>
        <v>81.276134399999989</v>
      </c>
      <c r="I829" s="77">
        <f t="shared" si="266"/>
        <v>46.737282576193209</v>
      </c>
      <c r="J829" s="78">
        <v>23</v>
      </c>
      <c r="K829" s="61">
        <f t="shared" si="267"/>
        <v>0.36799999999999999</v>
      </c>
      <c r="L829" s="162"/>
      <c r="M829" s="162"/>
      <c r="N829" s="162"/>
      <c r="O829" s="147"/>
      <c r="P829" s="151"/>
      <c r="Q829" s="154"/>
      <c r="V829" s="32">
        <v>420</v>
      </c>
      <c r="W829" s="2">
        <v>620</v>
      </c>
      <c r="X829" s="12">
        <f t="shared" si="258"/>
        <v>241.51811385853938</v>
      </c>
      <c r="Y829" s="12">
        <f t="shared" si="259"/>
        <v>356.5267395054629</v>
      </c>
      <c r="Z829" s="2">
        <v>30</v>
      </c>
      <c r="AA829" s="2">
        <v>50</v>
      </c>
    </row>
    <row r="830" spans="2:27" x14ac:dyDescent="0.25">
      <c r="B830" s="62">
        <v>43392</v>
      </c>
      <c r="C830" s="70">
        <v>1</v>
      </c>
      <c r="D830" s="70">
        <v>10.87</v>
      </c>
      <c r="E830" s="113">
        <v>0.37</v>
      </c>
      <c r="F830" s="70">
        <v>20</v>
      </c>
      <c r="G830" s="60">
        <f t="shared" si="264"/>
        <v>4424.46</v>
      </c>
      <c r="H830" s="60">
        <f t="shared" si="265"/>
        <v>63.712223999999992</v>
      </c>
      <c r="I830" s="77">
        <f t="shared" si="266"/>
        <v>36.637276595744673</v>
      </c>
      <c r="J830" s="78">
        <v>14</v>
      </c>
      <c r="K830" s="61">
        <f t="shared" si="267"/>
        <v>0.28000000000000003</v>
      </c>
      <c r="L830" s="161">
        <f>SUM(H830:H834)</f>
        <v>284.63866559999997</v>
      </c>
      <c r="M830" s="163">
        <f>SUM(I830:I834)</f>
        <v>163.67950868315123</v>
      </c>
      <c r="N830" s="164">
        <f>SUM(K830:K834)</f>
        <v>1.387</v>
      </c>
      <c r="O830" s="147"/>
      <c r="P830" s="151"/>
      <c r="Q830" s="154"/>
      <c r="V830" s="32">
        <v>420</v>
      </c>
      <c r="W830" s="2">
        <v>620</v>
      </c>
      <c r="X830" s="12">
        <f t="shared" si="258"/>
        <v>241.51811385853938</v>
      </c>
      <c r="Y830" s="12">
        <f t="shared" si="259"/>
        <v>356.5267395054629</v>
      </c>
      <c r="Z830" s="2">
        <v>30</v>
      </c>
      <c r="AA830" s="2">
        <v>50</v>
      </c>
    </row>
    <row r="831" spans="2:27" x14ac:dyDescent="0.25">
      <c r="B831" s="62">
        <v>43392</v>
      </c>
      <c r="C831" s="70">
        <v>2</v>
      </c>
      <c r="D831" s="70">
        <v>10.98</v>
      </c>
      <c r="E831" s="113">
        <v>0.32</v>
      </c>
      <c r="F831" s="70">
        <v>32</v>
      </c>
      <c r="G831" s="60">
        <f t="shared" si="264"/>
        <v>3826.56</v>
      </c>
      <c r="H831" s="60">
        <f t="shared" si="265"/>
        <v>88.163942399999996</v>
      </c>
      <c r="I831" s="77">
        <f t="shared" si="266"/>
        <v>50.698069235192634</v>
      </c>
      <c r="J831" s="78">
        <v>13</v>
      </c>
      <c r="K831" s="61">
        <f t="shared" si="267"/>
        <v>0.41599999999999998</v>
      </c>
      <c r="L831" s="165"/>
      <c r="M831" s="165"/>
      <c r="N831" s="165"/>
      <c r="O831" s="147"/>
      <c r="P831" s="151"/>
      <c r="Q831" s="154"/>
      <c r="V831" s="32">
        <v>420</v>
      </c>
      <c r="W831" s="2">
        <v>620</v>
      </c>
      <c r="X831" s="12">
        <f t="shared" si="258"/>
        <v>241.51811385853938</v>
      </c>
      <c r="Y831" s="12">
        <f t="shared" si="259"/>
        <v>356.5267395054629</v>
      </c>
      <c r="Z831" s="2">
        <v>30</v>
      </c>
      <c r="AA831" s="2">
        <v>50</v>
      </c>
    </row>
    <row r="832" spans="2:27" x14ac:dyDescent="0.25">
      <c r="B832" s="62">
        <v>43392</v>
      </c>
      <c r="C832" s="70">
        <v>1</v>
      </c>
      <c r="D832" s="70">
        <v>10.46</v>
      </c>
      <c r="E832" s="94">
        <v>0.39</v>
      </c>
      <c r="F832" s="70">
        <v>18</v>
      </c>
      <c r="G832" s="60">
        <f t="shared" si="264"/>
        <v>4663.62</v>
      </c>
      <c r="H832" s="60">
        <f t="shared" si="265"/>
        <v>60.4405152</v>
      </c>
      <c r="I832" s="77">
        <f t="shared" si="266"/>
        <v>34.755902932719955</v>
      </c>
      <c r="J832" s="78">
        <v>14</v>
      </c>
      <c r="K832" s="61">
        <f t="shared" si="267"/>
        <v>0.252</v>
      </c>
      <c r="L832" s="165"/>
      <c r="M832" s="165"/>
      <c r="N832" s="165"/>
      <c r="O832" s="147"/>
      <c r="P832" s="151"/>
      <c r="Q832" s="154"/>
      <c r="V832" s="32">
        <v>420</v>
      </c>
      <c r="W832" s="2">
        <v>620</v>
      </c>
      <c r="X832" s="12">
        <f t="shared" si="258"/>
        <v>241.51811385853938</v>
      </c>
      <c r="Y832" s="12">
        <f t="shared" si="259"/>
        <v>356.5267395054629</v>
      </c>
      <c r="Z832" s="2">
        <v>30</v>
      </c>
      <c r="AA832" s="2">
        <v>50</v>
      </c>
    </row>
    <row r="833" spans="2:27" x14ac:dyDescent="0.25">
      <c r="B833" s="62">
        <v>43392</v>
      </c>
      <c r="C833" s="70">
        <v>2</v>
      </c>
      <c r="D833" s="70">
        <v>10.44</v>
      </c>
      <c r="E833" s="94">
        <v>0.2</v>
      </c>
      <c r="F833" s="70">
        <v>29</v>
      </c>
      <c r="G833" s="60">
        <f t="shared" si="264"/>
        <v>2391.6</v>
      </c>
      <c r="H833" s="60">
        <f t="shared" si="265"/>
        <v>49.936607999999993</v>
      </c>
      <c r="I833" s="77">
        <f t="shared" si="266"/>
        <v>28.715703277745824</v>
      </c>
      <c r="J833" s="78">
        <v>11</v>
      </c>
      <c r="K833" s="61">
        <f t="shared" si="267"/>
        <v>0.31900000000000001</v>
      </c>
      <c r="L833" s="165"/>
      <c r="M833" s="165"/>
      <c r="N833" s="165"/>
      <c r="O833" s="147"/>
      <c r="P833" s="151"/>
      <c r="Q833" s="154"/>
      <c r="V833" s="32">
        <v>420</v>
      </c>
      <c r="W833" s="2">
        <v>620</v>
      </c>
      <c r="X833" s="12">
        <f t="shared" si="258"/>
        <v>241.51811385853938</v>
      </c>
      <c r="Y833" s="12">
        <f t="shared" si="259"/>
        <v>356.5267395054629</v>
      </c>
      <c r="Z833" s="2">
        <v>30</v>
      </c>
      <c r="AA833" s="2">
        <v>50</v>
      </c>
    </row>
    <row r="834" spans="2:27" x14ac:dyDescent="0.25">
      <c r="B834" s="62">
        <v>43392</v>
      </c>
      <c r="C834" s="70">
        <v>1</v>
      </c>
      <c r="D834" s="70">
        <v>10.44</v>
      </c>
      <c r="E834" s="94">
        <v>0.26</v>
      </c>
      <c r="F834" s="70">
        <v>10</v>
      </c>
      <c r="G834" s="60">
        <f t="shared" si="264"/>
        <v>3109.08</v>
      </c>
      <c r="H834" s="60">
        <f t="shared" si="265"/>
        <v>22.385375999999997</v>
      </c>
      <c r="I834" s="77">
        <f t="shared" si="266"/>
        <v>12.87255664174813</v>
      </c>
      <c r="J834" s="78">
        <v>12</v>
      </c>
      <c r="K834" s="61">
        <f t="shared" si="267"/>
        <v>0.12</v>
      </c>
      <c r="L834" s="167"/>
      <c r="M834" s="167"/>
      <c r="N834" s="167"/>
      <c r="O834" s="148"/>
      <c r="P834" s="152"/>
      <c r="Q834" s="155"/>
      <c r="V834" s="32">
        <v>420</v>
      </c>
      <c r="W834" s="2">
        <v>620</v>
      </c>
      <c r="X834" s="12">
        <f t="shared" si="258"/>
        <v>241.51811385853938</v>
      </c>
      <c r="Y834" s="12">
        <f t="shared" si="259"/>
        <v>356.5267395054629</v>
      </c>
      <c r="Z834" s="2">
        <v>30</v>
      </c>
      <c r="AA834" s="2">
        <v>50</v>
      </c>
    </row>
    <row r="835" spans="2:27" x14ac:dyDescent="0.25">
      <c r="B835" s="62">
        <v>43393</v>
      </c>
      <c r="C835" s="70"/>
      <c r="D835" s="70"/>
      <c r="E835" s="114"/>
      <c r="F835" s="70">
        <v>0</v>
      </c>
      <c r="G835" s="60">
        <f t="shared" si="264"/>
        <v>0</v>
      </c>
      <c r="H835" s="60">
        <f t="shared" si="265"/>
        <v>0</v>
      </c>
      <c r="I835" s="77">
        <f t="shared" si="266"/>
        <v>0</v>
      </c>
      <c r="J835" s="78">
        <v>0</v>
      </c>
      <c r="K835" s="61">
        <f t="shared" si="267"/>
        <v>0</v>
      </c>
      <c r="L835" s="44">
        <f t="shared" ref="L835:L836" si="278">H835</f>
        <v>0</v>
      </c>
      <c r="M835" s="45">
        <f t="shared" ref="M835:M836" si="279">I835</f>
        <v>0</v>
      </c>
      <c r="N835" s="46">
        <f>K835</f>
        <v>0</v>
      </c>
      <c r="O835" s="149">
        <f>SUM(L835:L840)/3</f>
        <v>70.723151568000006</v>
      </c>
      <c r="P835" s="156">
        <f t="shared" ref="P835:Q835" si="280">SUM(M835:M840)/3</f>
        <v>40.668862316273717</v>
      </c>
      <c r="Q835" s="157">
        <f t="shared" si="280"/>
        <v>0.44500000000000001</v>
      </c>
      <c r="V835" s="32">
        <v>420</v>
      </c>
      <c r="W835" s="2">
        <v>620</v>
      </c>
      <c r="X835" s="12">
        <f t="shared" si="258"/>
        <v>241.51811385853938</v>
      </c>
      <c r="Y835" s="12">
        <f t="shared" si="259"/>
        <v>356.5267395054629</v>
      </c>
      <c r="Z835" s="2">
        <v>30</v>
      </c>
      <c r="AA835" s="2">
        <v>50</v>
      </c>
    </row>
    <row r="836" spans="2:27" x14ac:dyDescent="0.25">
      <c r="B836" s="62">
        <v>43394</v>
      </c>
      <c r="C836" s="70">
        <v>2</v>
      </c>
      <c r="D836" s="70">
        <v>10.46</v>
      </c>
      <c r="E836" s="94">
        <v>0.4027</v>
      </c>
      <c r="F836" s="70">
        <v>27</v>
      </c>
      <c r="G836" s="60">
        <f t="shared" si="264"/>
        <v>4815.4866000000002</v>
      </c>
      <c r="H836" s="60">
        <f t="shared" si="265"/>
        <v>93.613059504000006</v>
      </c>
      <c r="I836" s="77">
        <f t="shared" si="266"/>
        <v>53.831546580793557</v>
      </c>
      <c r="J836" s="78">
        <v>16</v>
      </c>
      <c r="K836" s="61">
        <f t="shared" si="267"/>
        <v>0.432</v>
      </c>
      <c r="L836" s="44">
        <f t="shared" si="278"/>
        <v>93.613059504000006</v>
      </c>
      <c r="M836" s="45">
        <f t="shared" si="279"/>
        <v>53.831546580793557</v>
      </c>
      <c r="N836" s="46">
        <f>K836</f>
        <v>0.432</v>
      </c>
      <c r="O836" s="147"/>
      <c r="P836" s="151"/>
      <c r="Q836" s="154"/>
      <c r="V836" s="32">
        <v>420</v>
      </c>
      <c r="W836" s="2">
        <v>620</v>
      </c>
      <c r="X836" s="12">
        <f t="shared" si="258"/>
        <v>241.51811385853938</v>
      </c>
      <c r="Y836" s="12">
        <f t="shared" si="259"/>
        <v>356.5267395054629</v>
      </c>
      <c r="Z836" s="2">
        <v>30</v>
      </c>
      <c r="AA836" s="2">
        <v>50</v>
      </c>
    </row>
    <row r="837" spans="2:27" x14ac:dyDescent="0.25">
      <c r="B837" s="62">
        <v>43395</v>
      </c>
      <c r="C837" s="70">
        <v>1</v>
      </c>
      <c r="D837" s="70">
        <v>10.61</v>
      </c>
      <c r="E837" s="94">
        <v>0.16</v>
      </c>
      <c r="F837" s="70">
        <v>20</v>
      </c>
      <c r="G837" s="60">
        <f t="shared" si="264"/>
        <v>1913.28</v>
      </c>
      <c r="H837" s="60">
        <f t="shared" si="265"/>
        <v>27.551231999999999</v>
      </c>
      <c r="I837" s="77">
        <f t="shared" si="266"/>
        <v>15.843146635997698</v>
      </c>
      <c r="J837" s="78">
        <v>10</v>
      </c>
      <c r="K837" s="61">
        <f t="shared" si="267"/>
        <v>0.2</v>
      </c>
      <c r="L837" s="161">
        <f>SUM(H837:H840)</f>
        <v>118.5563952</v>
      </c>
      <c r="M837" s="163">
        <f>SUM(I837:I840)</f>
        <v>68.175040368027595</v>
      </c>
      <c r="N837" s="164">
        <f>SUM(K837:K840)</f>
        <v>0.90300000000000002</v>
      </c>
      <c r="O837" s="147"/>
      <c r="P837" s="151"/>
      <c r="Q837" s="154"/>
      <c r="V837" s="32">
        <v>420</v>
      </c>
      <c r="W837" s="2">
        <v>620</v>
      </c>
      <c r="X837" s="12">
        <f t="shared" si="258"/>
        <v>241.51811385853938</v>
      </c>
      <c r="Y837" s="12">
        <f t="shared" si="259"/>
        <v>356.5267395054629</v>
      </c>
      <c r="Z837" s="2">
        <v>30</v>
      </c>
      <c r="AA837" s="2">
        <v>50</v>
      </c>
    </row>
    <row r="838" spans="2:27" x14ac:dyDescent="0.25">
      <c r="B838" s="62">
        <v>43395</v>
      </c>
      <c r="C838" s="70">
        <v>2</v>
      </c>
      <c r="D838" s="70">
        <v>9.76</v>
      </c>
      <c r="E838" s="94">
        <v>0.11</v>
      </c>
      <c r="F838" s="70">
        <v>27</v>
      </c>
      <c r="G838" s="60">
        <f t="shared" si="264"/>
        <v>1315.38</v>
      </c>
      <c r="H838" s="60">
        <f t="shared" si="265"/>
        <v>25.570987200000001</v>
      </c>
      <c r="I838" s="77">
        <f t="shared" si="266"/>
        <v>14.704420471535364</v>
      </c>
      <c r="J838" s="78">
        <v>9</v>
      </c>
      <c r="K838" s="61">
        <f t="shared" si="267"/>
        <v>0.24299999999999999</v>
      </c>
      <c r="L838" s="165"/>
      <c r="M838" s="165"/>
      <c r="N838" s="165"/>
      <c r="O838" s="147"/>
      <c r="P838" s="151"/>
      <c r="Q838" s="154"/>
      <c r="V838" s="32">
        <v>420</v>
      </c>
      <c r="W838" s="2">
        <v>620</v>
      </c>
      <c r="X838" s="12">
        <f t="shared" si="258"/>
        <v>241.51811385853938</v>
      </c>
      <c r="Y838" s="12">
        <f t="shared" si="259"/>
        <v>356.5267395054629</v>
      </c>
      <c r="Z838" s="2">
        <v>30</v>
      </c>
      <c r="AA838" s="2">
        <v>50</v>
      </c>
    </row>
    <row r="839" spans="2:27" x14ac:dyDescent="0.25">
      <c r="B839" s="62">
        <v>43395</v>
      </c>
      <c r="C839" s="70">
        <v>1</v>
      </c>
      <c r="D839" s="70">
        <v>10.119999999999999</v>
      </c>
      <c r="E839" s="94">
        <v>0.18</v>
      </c>
      <c r="F839" s="70">
        <v>20</v>
      </c>
      <c r="G839" s="60">
        <f t="shared" si="264"/>
        <v>2152.44</v>
      </c>
      <c r="H839" s="60">
        <f t="shared" si="265"/>
        <v>30.995135999999999</v>
      </c>
      <c r="I839" s="77">
        <f t="shared" si="266"/>
        <v>17.82353996549741</v>
      </c>
      <c r="J839" s="78">
        <v>11</v>
      </c>
      <c r="K839" s="61">
        <f t="shared" si="267"/>
        <v>0.22</v>
      </c>
      <c r="L839" s="165"/>
      <c r="M839" s="165"/>
      <c r="N839" s="165"/>
      <c r="O839" s="147"/>
      <c r="P839" s="151"/>
      <c r="Q839" s="154"/>
      <c r="V839" s="32">
        <v>420</v>
      </c>
      <c r="W839" s="2">
        <v>620</v>
      </c>
      <c r="X839" s="12">
        <f t="shared" ref="X839:X869" si="281">V839/$M$2</f>
        <v>241.51811385853938</v>
      </c>
      <c r="Y839" s="12">
        <f t="shared" ref="Y839:Y869" si="282">W839/$M$2</f>
        <v>356.5267395054629</v>
      </c>
      <c r="Z839" s="2">
        <v>30</v>
      </c>
      <c r="AA839" s="2">
        <v>50</v>
      </c>
    </row>
    <row r="840" spans="2:27" x14ac:dyDescent="0.25">
      <c r="B840" s="62">
        <v>43395</v>
      </c>
      <c r="C840" s="70">
        <v>2</v>
      </c>
      <c r="D840" s="70">
        <v>10.85</v>
      </c>
      <c r="E840" s="94">
        <v>0.2</v>
      </c>
      <c r="F840" s="70">
        <v>20</v>
      </c>
      <c r="G840" s="60">
        <f t="shared" si="264"/>
        <v>2391.6</v>
      </c>
      <c r="H840" s="60">
        <f t="shared" si="265"/>
        <v>34.439039999999999</v>
      </c>
      <c r="I840" s="77">
        <f t="shared" si="266"/>
        <v>19.803933294997123</v>
      </c>
      <c r="J840" s="78">
        <v>12</v>
      </c>
      <c r="K840" s="61">
        <f t="shared" si="267"/>
        <v>0.24</v>
      </c>
      <c r="L840" s="162"/>
      <c r="M840" s="162"/>
      <c r="N840" s="162"/>
      <c r="O840" s="148"/>
      <c r="P840" s="152"/>
      <c r="Q840" s="155"/>
      <c r="V840" s="32">
        <v>420</v>
      </c>
      <c r="W840" s="2">
        <v>620</v>
      </c>
      <c r="X840" s="12">
        <f t="shared" si="281"/>
        <v>241.51811385853938</v>
      </c>
      <c r="Y840" s="12">
        <f t="shared" si="282"/>
        <v>356.5267395054629</v>
      </c>
      <c r="Z840" s="2">
        <v>30</v>
      </c>
      <c r="AA840" s="2">
        <v>50</v>
      </c>
    </row>
    <row r="841" spans="2:27" x14ac:dyDescent="0.25">
      <c r="B841" s="62">
        <v>43396</v>
      </c>
      <c r="C841" s="70">
        <v>1</v>
      </c>
      <c r="D841" s="70">
        <v>10.91</v>
      </c>
      <c r="E841" s="94">
        <v>0.18</v>
      </c>
      <c r="F841" s="70">
        <v>12</v>
      </c>
      <c r="G841" s="60">
        <f t="shared" ref="G841:G871" si="283">E841*$M$1</f>
        <v>2152.44</v>
      </c>
      <c r="H841" s="60">
        <f t="shared" ref="H841:H871" si="284">F841*G841/1000*$O$2</f>
        <v>18.597081599999996</v>
      </c>
      <c r="I841" s="77">
        <f t="shared" ref="I841:I871" si="285">H841/$M$2</f>
        <v>10.694123979298444</v>
      </c>
      <c r="J841" s="78">
        <v>11</v>
      </c>
      <c r="K841" s="61">
        <f t="shared" ref="K841:K871" si="286">J841*F841/1000</f>
        <v>0.13200000000000001</v>
      </c>
      <c r="L841" s="161">
        <f>SUM(H841:H845)</f>
        <v>186.4874016</v>
      </c>
      <c r="M841" s="163">
        <f>SUM(I841:I845)</f>
        <v>107.23829879240941</v>
      </c>
      <c r="N841" s="164">
        <f>SUM(K841:K845)</f>
        <v>1.0129999999999999</v>
      </c>
      <c r="O841" s="149">
        <f>SUM(L841:L858)/3</f>
        <v>250.51531680000002</v>
      </c>
      <c r="P841" s="156">
        <f>SUM(M841:M858)/3</f>
        <v>144.05711144335822</v>
      </c>
      <c r="Q841" s="157">
        <f>SUM(N841:N858)/3</f>
        <v>1.2816666666666665</v>
      </c>
      <c r="V841" s="32">
        <v>420</v>
      </c>
      <c r="W841" s="2">
        <v>620</v>
      </c>
      <c r="X841" s="12">
        <f t="shared" si="281"/>
        <v>241.51811385853938</v>
      </c>
      <c r="Y841" s="12">
        <f t="shared" si="282"/>
        <v>356.5267395054629</v>
      </c>
      <c r="Z841" s="2">
        <v>30</v>
      </c>
      <c r="AA841" s="2">
        <v>50</v>
      </c>
    </row>
    <row r="842" spans="2:27" x14ac:dyDescent="0.25">
      <c r="B842" s="62">
        <v>43396</v>
      </c>
      <c r="C842" s="70">
        <v>2</v>
      </c>
      <c r="D842" s="70">
        <v>10.28</v>
      </c>
      <c r="E842" s="94">
        <v>0.26</v>
      </c>
      <c r="F842" s="70">
        <v>6</v>
      </c>
      <c r="G842" s="60">
        <f t="shared" si="283"/>
        <v>3109.08</v>
      </c>
      <c r="H842" s="60">
        <f t="shared" si="284"/>
        <v>13.431225599999999</v>
      </c>
      <c r="I842" s="77">
        <f t="shared" si="285"/>
        <v>7.7235339850488778</v>
      </c>
      <c r="J842" s="78">
        <v>13</v>
      </c>
      <c r="K842" s="61">
        <f t="shared" si="286"/>
        <v>7.8E-2</v>
      </c>
      <c r="L842" s="165"/>
      <c r="M842" s="165"/>
      <c r="N842" s="165"/>
      <c r="O842" s="147"/>
      <c r="P842" s="151"/>
      <c r="Q842" s="154"/>
      <c r="V842" s="32">
        <v>420</v>
      </c>
      <c r="W842" s="2">
        <v>620</v>
      </c>
      <c r="X842" s="12">
        <f t="shared" si="281"/>
        <v>241.51811385853938</v>
      </c>
      <c r="Y842" s="12">
        <f t="shared" si="282"/>
        <v>356.5267395054629</v>
      </c>
      <c r="Z842" s="2">
        <v>30</v>
      </c>
      <c r="AA842" s="2">
        <v>50</v>
      </c>
    </row>
    <row r="843" spans="2:27" x14ac:dyDescent="0.25">
      <c r="B843" s="62">
        <v>43396</v>
      </c>
      <c r="C843" s="70">
        <v>1</v>
      </c>
      <c r="D843" s="70">
        <v>11.15</v>
      </c>
      <c r="E843" s="94">
        <v>0.14000000000000001</v>
      </c>
      <c r="F843" s="70">
        <v>14</v>
      </c>
      <c r="G843" s="60">
        <f t="shared" si="283"/>
        <v>1674.1200000000001</v>
      </c>
      <c r="H843" s="60">
        <f t="shared" si="284"/>
        <v>16.875129600000001</v>
      </c>
      <c r="I843" s="77">
        <f t="shared" si="285"/>
        <v>9.7039273145485918</v>
      </c>
      <c r="J843" s="78">
        <v>10</v>
      </c>
      <c r="K843" s="61">
        <f t="shared" si="286"/>
        <v>0.14000000000000001</v>
      </c>
      <c r="L843" s="165"/>
      <c r="M843" s="165"/>
      <c r="N843" s="165"/>
      <c r="O843" s="147"/>
      <c r="P843" s="151"/>
      <c r="Q843" s="154"/>
      <c r="V843" s="32">
        <v>420</v>
      </c>
      <c r="W843" s="2">
        <v>620</v>
      </c>
      <c r="X843" s="12">
        <f t="shared" si="281"/>
        <v>241.51811385853938</v>
      </c>
      <c r="Y843" s="12">
        <f t="shared" si="282"/>
        <v>356.5267395054629</v>
      </c>
      <c r="Z843" s="2">
        <v>30</v>
      </c>
      <c r="AA843" s="2">
        <v>50</v>
      </c>
    </row>
    <row r="844" spans="2:27" x14ac:dyDescent="0.25">
      <c r="B844" s="62">
        <v>43396</v>
      </c>
      <c r="C844" s="70">
        <v>2</v>
      </c>
      <c r="D844" s="70">
        <v>10.66</v>
      </c>
      <c r="E844" s="94">
        <v>0.31</v>
      </c>
      <c r="F844" s="70">
        <v>17</v>
      </c>
      <c r="G844" s="60">
        <f t="shared" si="283"/>
        <v>3706.98</v>
      </c>
      <c r="H844" s="60">
        <f t="shared" si="284"/>
        <v>45.373435200000003</v>
      </c>
      <c r="I844" s="77">
        <f t="shared" si="285"/>
        <v>26.091682116158712</v>
      </c>
      <c r="J844" s="78">
        <v>15</v>
      </c>
      <c r="K844" s="61">
        <f t="shared" si="286"/>
        <v>0.255</v>
      </c>
      <c r="L844" s="165"/>
      <c r="M844" s="165"/>
      <c r="N844" s="165"/>
      <c r="O844" s="147"/>
      <c r="P844" s="151"/>
      <c r="Q844" s="154"/>
      <c r="V844" s="32">
        <v>420</v>
      </c>
      <c r="W844" s="2">
        <v>620</v>
      </c>
      <c r="X844" s="12">
        <f t="shared" si="281"/>
        <v>241.51811385853938</v>
      </c>
      <c r="Y844" s="12">
        <f t="shared" si="282"/>
        <v>356.5267395054629</v>
      </c>
      <c r="Z844" s="2">
        <v>30</v>
      </c>
      <c r="AA844" s="2">
        <v>50</v>
      </c>
    </row>
    <row r="845" spans="2:27" x14ac:dyDescent="0.25">
      <c r="B845" s="62">
        <v>43396</v>
      </c>
      <c r="C845" s="70">
        <v>1</v>
      </c>
      <c r="D845" s="70">
        <v>10.23</v>
      </c>
      <c r="E845" s="94">
        <v>0.63</v>
      </c>
      <c r="F845" s="70">
        <v>17</v>
      </c>
      <c r="G845" s="60">
        <f t="shared" si="283"/>
        <v>7533.54</v>
      </c>
      <c r="H845" s="60">
        <f t="shared" si="284"/>
        <v>92.210529599999987</v>
      </c>
      <c r="I845" s="77">
        <f t="shared" si="285"/>
        <v>53.025031397354788</v>
      </c>
      <c r="J845" s="78">
        <v>24</v>
      </c>
      <c r="K845" s="61">
        <f t="shared" si="286"/>
        <v>0.40799999999999997</v>
      </c>
      <c r="L845" s="167"/>
      <c r="M845" s="167"/>
      <c r="N845" s="167"/>
      <c r="O845" s="147"/>
      <c r="P845" s="151"/>
      <c r="Q845" s="154"/>
      <c r="V845" s="32">
        <v>420</v>
      </c>
      <c r="W845" s="2">
        <v>620</v>
      </c>
      <c r="X845" s="12">
        <f t="shared" si="281"/>
        <v>241.51811385853938</v>
      </c>
      <c r="Y845" s="12">
        <f t="shared" si="282"/>
        <v>356.5267395054629</v>
      </c>
      <c r="Z845" s="2">
        <v>30</v>
      </c>
      <c r="AA845" s="2">
        <v>50</v>
      </c>
    </row>
    <row r="846" spans="2:27" x14ac:dyDescent="0.25">
      <c r="B846" s="62">
        <v>43397</v>
      </c>
      <c r="C846" s="70">
        <v>2</v>
      </c>
      <c r="D846" s="70">
        <v>10.11</v>
      </c>
      <c r="E846" s="94">
        <v>0.3</v>
      </c>
      <c r="F846" s="70">
        <v>8</v>
      </c>
      <c r="G846" s="60">
        <f t="shared" si="283"/>
        <v>3587.4</v>
      </c>
      <c r="H846" s="60">
        <f t="shared" si="284"/>
        <v>20.663423999999999</v>
      </c>
      <c r="I846" s="77">
        <f t="shared" si="285"/>
        <v>11.882359976998274</v>
      </c>
      <c r="J846" s="78">
        <v>14</v>
      </c>
      <c r="K846" s="61">
        <f t="shared" si="286"/>
        <v>0.112</v>
      </c>
      <c r="L846" s="209">
        <f>SUM(H846:H852)</f>
        <v>285.75793440000001</v>
      </c>
      <c r="M846" s="163">
        <f>SUM(I846:I852)</f>
        <v>164.32313651523862</v>
      </c>
      <c r="N846" s="164">
        <f>SUM(K846:K852)</f>
        <v>1.577</v>
      </c>
      <c r="O846" s="147"/>
      <c r="P846" s="151"/>
      <c r="Q846" s="154"/>
      <c r="V846" s="32">
        <v>420</v>
      </c>
      <c r="W846" s="2">
        <v>620</v>
      </c>
      <c r="X846" s="12">
        <f t="shared" si="281"/>
        <v>241.51811385853938</v>
      </c>
      <c r="Y846" s="12">
        <f t="shared" si="282"/>
        <v>356.5267395054629</v>
      </c>
      <c r="Z846" s="2">
        <v>30</v>
      </c>
      <c r="AA846" s="2">
        <v>50</v>
      </c>
    </row>
    <row r="847" spans="2:27" x14ac:dyDescent="0.25">
      <c r="B847" s="62">
        <v>43397</v>
      </c>
      <c r="C847" s="70">
        <v>1</v>
      </c>
      <c r="D847" s="70">
        <v>10.77</v>
      </c>
      <c r="E847" s="94">
        <v>0.39</v>
      </c>
      <c r="F847" s="70">
        <v>20</v>
      </c>
      <c r="G847" s="60">
        <f t="shared" si="283"/>
        <v>4663.62</v>
      </c>
      <c r="H847" s="60">
        <f t="shared" si="284"/>
        <v>67.156127999999995</v>
      </c>
      <c r="I847" s="77">
        <f t="shared" si="285"/>
        <v>38.617669925244385</v>
      </c>
      <c r="J847" s="78">
        <v>15</v>
      </c>
      <c r="K847" s="61">
        <f t="shared" si="286"/>
        <v>0.3</v>
      </c>
      <c r="L847" s="207"/>
      <c r="M847" s="165"/>
      <c r="N847" s="165"/>
      <c r="O847" s="147"/>
      <c r="P847" s="151"/>
      <c r="Q847" s="154"/>
      <c r="V847" s="32">
        <v>420</v>
      </c>
      <c r="W847" s="2">
        <v>620</v>
      </c>
      <c r="X847" s="12">
        <f t="shared" si="281"/>
        <v>241.51811385853938</v>
      </c>
      <c r="Y847" s="12">
        <f t="shared" si="282"/>
        <v>356.5267395054629</v>
      </c>
      <c r="Z847" s="2">
        <v>30</v>
      </c>
      <c r="AA847" s="2">
        <v>50</v>
      </c>
    </row>
    <row r="848" spans="2:27" x14ac:dyDescent="0.25">
      <c r="B848" s="62">
        <v>43397</v>
      </c>
      <c r="C848" s="70">
        <v>2</v>
      </c>
      <c r="D848" s="70">
        <v>10.81</v>
      </c>
      <c r="E848" s="94">
        <v>0.21</v>
      </c>
      <c r="F848" s="70">
        <v>28</v>
      </c>
      <c r="G848" s="60">
        <f t="shared" si="283"/>
        <v>2511.1799999999998</v>
      </c>
      <c r="H848" s="60">
        <f t="shared" si="284"/>
        <v>50.625388799999989</v>
      </c>
      <c r="I848" s="77">
        <f t="shared" si="285"/>
        <v>29.111781943645767</v>
      </c>
      <c r="J848" s="78">
        <v>13</v>
      </c>
      <c r="K848" s="61">
        <f t="shared" si="286"/>
        <v>0.36399999999999999</v>
      </c>
      <c r="L848" s="207"/>
      <c r="M848" s="165"/>
      <c r="N848" s="165"/>
      <c r="O848" s="147"/>
      <c r="P848" s="151"/>
      <c r="Q848" s="154"/>
      <c r="V848" s="32">
        <v>420</v>
      </c>
      <c r="W848" s="2">
        <v>620</v>
      </c>
      <c r="X848" s="12">
        <f t="shared" si="281"/>
        <v>241.51811385853938</v>
      </c>
      <c r="Y848" s="12">
        <f t="shared" si="282"/>
        <v>356.5267395054629</v>
      </c>
      <c r="Z848" s="2">
        <v>30</v>
      </c>
      <c r="AA848" s="2">
        <v>50</v>
      </c>
    </row>
    <row r="849" spans="2:27" x14ac:dyDescent="0.25">
      <c r="B849" s="62">
        <v>43397</v>
      </c>
      <c r="C849" s="70">
        <v>1</v>
      </c>
      <c r="D849" s="70">
        <v>10.72</v>
      </c>
      <c r="E849" s="94">
        <v>0.17</v>
      </c>
      <c r="F849" s="70">
        <v>20</v>
      </c>
      <c r="G849" s="60">
        <f t="shared" si="283"/>
        <v>2032.8600000000001</v>
      </c>
      <c r="H849" s="60">
        <f t="shared" si="284"/>
        <v>29.273184000000001</v>
      </c>
      <c r="I849" s="77">
        <f t="shared" si="285"/>
        <v>16.833343300747554</v>
      </c>
      <c r="J849" s="78">
        <v>12</v>
      </c>
      <c r="K849" s="61">
        <f t="shared" si="286"/>
        <v>0.24</v>
      </c>
      <c r="L849" s="207"/>
      <c r="M849" s="165"/>
      <c r="N849" s="165"/>
      <c r="O849" s="147"/>
      <c r="P849" s="151"/>
      <c r="Q849" s="154"/>
      <c r="V849" s="32">
        <v>420</v>
      </c>
      <c r="W849" s="2">
        <v>620</v>
      </c>
      <c r="X849" s="12">
        <f t="shared" si="281"/>
        <v>241.51811385853938</v>
      </c>
      <c r="Y849" s="12">
        <f t="shared" si="282"/>
        <v>356.5267395054629</v>
      </c>
      <c r="Z849" s="2">
        <v>30</v>
      </c>
      <c r="AA849" s="2">
        <v>50</v>
      </c>
    </row>
    <row r="850" spans="2:27" x14ac:dyDescent="0.25">
      <c r="B850" s="62">
        <v>43397</v>
      </c>
      <c r="C850" s="70">
        <v>2</v>
      </c>
      <c r="D850" s="70">
        <v>10.48</v>
      </c>
      <c r="E850" s="94">
        <v>0.31</v>
      </c>
      <c r="F850" s="70">
        <v>22</v>
      </c>
      <c r="G850" s="60">
        <f t="shared" si="283"/>
        <v>3706.98</v>
      </c>
      <c r="H850" s="60">
        <f t="shared" si="284"/>
        <v>58.718563199999998</v>
      </c>
      <c r="I850" s="77">
        <f t="shared" si="285"/>
        <v>33.765706267970096</v>
      </c>
      <c r="J850" s="78">
        <v>14</v>
      </c>
      <c r="K850" s="61">
        <f t="shared" si="286"/>
        <v>0.308</v>
      </c>
      <c r="L850" s="210"/>
      <c r="M850" s="166"/>
      <c r="N850" s="166"/>
      <c r="O850" s="147"/>
      <c r="P850" s="151"/>
      <c r="Q850" s="154"/>
      <c r="V850" s="32">
        <v>420</v>
      </c>
      <c r="W850" s="2">
        <v>620</v>
      </c>
      <c r="X850" s="12">
        <f t="shared" si="281"/>
        <v>241.51811385853938</v>
      </c>
      <c r="Y850" s="12">
        <f t="shared" si="282"/>
        <v>356.5267395054629</v>
      </c>
      <c r="Z850" s="2">
        <v>30</v>
      </c>
      <c r="AA850" s="2">
        <v>50</v>
      </c>
    </row>
    <row r="851" spans="2:27" x14ac:dyDescent="0.25">
      <c r="B851" s="62">
        <v>43397</v>
      </c>
      <c r="C851" s="70">
        <v>1</v>
      </c>
      <c r="D851" s="70">
        <v>10.5</v>
      </c>
      <c r="E851" s="94">
        <v>0.38</v>
      </c>
      <c r="F851" s="70">
        <v>8</v>
      </c>
      <c r="G851" s="60">
        <f t="shared" si="283"/>
        <v>4544.04</v>
      </c>
      <c r="H851" s="60">
        <f t="shared" si="284"/>
        <v>26.173670399999999</v>
      </c>
      <c r="I851" s="77">
        <f t="shared" si="285"/>
        <v>15.050989304197813</v>
      </c>
      <c r="J851" s="78">
        <v>15</v>
      </c>
      <c r="K851" s="61">
        <f t="shared" si="286"/>
        <v>0.12</v>
      </c>
      <c r="L851" s="210"/>
      <c r="M851" s="166"/>
      <c r="N851" s="166"/>
      <c r="O851" s="147"/>
      <c r="P851" s="151"/>
      <c r="Q851" s="154"/>
      <c r="V851" s="32">
        <v>420</v>
      </c>
      <c r="W851" s="2">
        <v>620</v>
      </c>
      <c r="X851" s="12">
        <f t="shared" si="281"/>
        <v>241.51811385853938</v>
      </c>
      <c r="Y851" s="12">
        <f t="shared" si="282"/>
        <v>356.5267395054629</v>
      </c>
      <c r="Z851" s="2">
        <v>30</v>
      </c>
      <c r="AA851" s="2">
        <v>50</v>
      </c>
    </row>
    <row r="852" spans="2:27" x14ac:dyDescent="0.25">
      <c r="B852" s="62">
        <v>43397</v>
      </c>
      <c r="C852" s="70">
        <v>2</v>
      </c>
      <c r="D852" s="70">
        <v>11.4</v>
      </c>
      <c r="E852" s="94">
        <v>0.55000000000000004</v>
      </c>
      <c r="F852" s="70">
        <v>7</v>
      </c>
      <c r="G852" s="60">
        <f t="shared" si="283"/>
        <v>6576.9000000000005</v>
      </c>
      <c r="H852" s="60">
        <f t="shared" si="284"/>
        <v>33.147576000000001</v>
      </c>
      <c r="I852" s="77">
        <f t="shared" si="285"/>
        <v>19.061285796434731</v>
      </c>
      <c r="J852" s="78">
        <v>19</v>
      </c>
      <c r="K852" s="61">
        <f t="shared" si="286"/>
        <v>0.13300000000000001</v>
      </c>
      <c r="L852" s="211"/>
      <c r="M852" s="167"/>
      <c r="N852" s="167"/>
      <c r="O852" s="147"/>
      <c r="P852" s="151"/>
      <c r="Q852" s="154"/>
      <c r="V852" s="32">
        <v>420</v>
      </c>
      <c r="W852" s="2">
        <v>620</v>
      </c>
      <c r="X852" s="12">
        <f t="shared" si="281"/>
        <v>241.51811385853938</v>
      </c>
      <c r="Y852" s="12">
        <f t="shared" si="282"/>
        <v>356.5267395054629</v>
      </c>
      <c r="Z852" s="2">
        <v>30</v>
      </c>
      <c r="AA852" s="2">
        <v>50</v>
      </c>
    </row>
    <row r="853" spans="2:27" x14ac:dyDescent="0.25">
      <c r="B853" s="62">
        <v>43398</v>
      </c>
      <c r="C853" s="70">
        <v>1</v>
      </c>
      <c r="D853" s="70">
        <v>10.85</v>
      </c>
      <c r="E853" s="94">
        <v>0.35</v>
      </c>
      <c r="F853" s="70">
        <v>8</v>
      </c>
      <c r="G853" s="60">
        <f t="shared" si="283"/>
        <v>4185.3</v>
      </c>
      <c r="H853" s="60">
        <f t="shared" si="284"/>
        <v>24.107327999999999</v>
      </c>
      <c r="I853" s="77">
        <f t="shared" si="285"/>
        <v>13.862753306497986</v>
      </c>
      <c r="J853" s="78">
        <v>14</v>
      </c>
      <c r="K853" s="61">
        <f t="shared" si="286"/>
        <v>0.112</v>
      </c>
      <c r="L853" s="161">
        <f>SUM(H853:H858)</f>
        <v>279.30061439999997</v>
      </c>
      <c r="M853" s="163">
        <f>SUM(I853:I858)</f>
        <v>160.60989902242665</v>
      </c>
      <c r="N853" s="164">
        <f>SUM(K853:K858)</f>
        <v>1.2550000000000001</v>
      </c>
      <c r="O853" s="147"/>
      <c r="P853" s="151"/>
      <c r="Q853" s="154"/>
      <c r="V853" s="32">
        <v>420</v>
      </c>
      <c r="W853" s="2">
        <v>620</v>
      </c>
      <c r="X853" s="12">
        <f t="shared" si="281"/>
        <v>241.51811385853938</v>
      </c>
      <c r="Y853" s="12">
        <f t="shared" si="282"/>
        <v>356.5267395054629</v>
      </c>
      <c r="Z853" s="2">
        <v>30</v>
      </c>
      <c r="AA853" s="2">
        <v>50</v>
      </c>
    </row>
    <row r="854" spans="2:27" x14ac:dyDescent="0.25">
      <c r="B854" s="62">
        <v>43398</v>
      </c>
      <c r="C854" s="70">
        <v>2</v>
      </c>
      <c r="D854" s="70">
        <v>10.14</v>
      </c>
      <c r="E854" s="94">
        <v>0.31</v>
      </c>
      <c r="F854" s="70">
        <v>26</v>
      </c>
      <c r="G854" s="60">
        <f t="shared" si="283"/>
        <v>3706.98</v>
      </c>
      <c r="H854" s="60">
        <f t="shared" si="284"/>
        <v>69.394665599999996</v>
      </c>
      <c r="I854" s="77">
        <f t="shared" si="285"/>
        <v>39.9049255894192</v>
      </c>
      <c r="J854" s="78">
        <v>13</v>
      </c>
      <c r="K854" s="61">
        <f t="shared" si="286"/>
        <v>0.33800000000000002</v>
      </c>
      <c r="L854" s="165"/>
      <c r="M854" s="165"/>
      <c r="N854" s="165"/>
      <c r="O854" s="147"/>
      <c r="P854" s="151"/>
      <c r="Q854" s="154"/>
      <c r="V854" s="32">
        <v>420</v>
      </c>
      <c r="W854" s="2">
        <v>620</v>
      </c>
      <c r="X854" s="12">
        <f t="shared" si="281"/>
        <v>241.51811385853938</v>
      </c>
      <c r="Y854" s="12">
        <f t="shared" si="282"/>
        <v>356.5267395054629</v>
      </c>
      <c r="Z854" s="2">
        <v>30</v>
      </c>
      <c r="AA854" s="2">
        <v>50</v>
      </c>
    </row>
    <row r="855" spans="2:27" x14ac:dyDescent="0.25">
      <c r="B855" s="62">
        <v>43398</v>
      </c>
      <c r="C855" s="70">
        <v>1</v>
      </c>
      <c r="D855" s="70">
        <v>10.19</v>
      </c>
      <c r="E855" s="94">
        <v>0.42</v>
      </c>
      <c r="F855" s="70">
        <v>11</v>
      </c>
      <c r="G855" s="60">
        <f t="shared" si="283"/>
        <v>5022.3599999999997</v>
      </c>
      <c r="H855" s="60">
        <f t="shared" si="284"/>
        <v>39.777091199999994</v>
      </c>
      <c r="I855" s="77">
        <f t="shared" si="285"/>
        <v>22.873542955721675</v>
      </c>
      <c r="J855" s="78">
        <v>15</v>
      </c>
      <c r="K855" s="61">
        <f t="shared" si="286"/>
        <v>0.16500000000000001</v>
      </c>
      <c r="L855" s="165"/>
      <c r="M855" s="165"/>
      <c r="N855" s="165"/>
      <c r="O855" s="147"/>
      <c r="P855" s="151"/>
      <c r="Q855" s="154"/>
      <c r="V855" s="32">
        <v>420</v>
      </c>
      <c r="W855" s="2">
        <v>620</v>
      </c>
      <c r="X855" s="12">
        <f t="shared" si="281"/>
        <v>241.51811385853938</v>
      </c>
      <c r="Y855" s="12">
        <f t="shared" si="282"/>
        <v>356.5267395054629</v>
      </c>
      <c r="Z855" s="2">
        <v>30</v>
      </c>
      <c r="AA855" s="2">
        <v>50</v>
      </c>
    </row>
    <row r="856" spans="2:27" x14ac:dyDescent="0.25">
      <c r="B856" s="62">
        <v>43398</v>
      </c>
      <c r="C856" s="70">
        <v>2</v>
      </c>
      <c r="D856" s="70">
        <v>10.96</v>
      </c>
      <c r="E856" s="94">
        <v>0.43</v>
      </c>
      <c r="F856" s="70">
        <v>16</v>
      </c>
      <c r="G856" s="60">
        <f t="shared" si="283"/>
        <v>5141.9399999999996</v>
      </c>
      <c r="H856" s="60">
        <f t="shared" si="284"/>
        <v>59.235148799999997</v>
      </c>
      <c r="I856" s="77">
        <f t="shared" si="285"/>
        <v>34.062765267395051</v>
      </c>
      <c r="J856" s="78">
        <v>15</v>
      </c>
      <c r="K856" s="61">
        <f t="shared" si="286"/>
        <v>0.24</v>
      </c>
      <c r="L856" s="165"/>
      <c r="M856" s="165"/>
      <c r="N856" s="165"/>
      <c r="O856" s="147"/>
      <c r="P856" s="151"/>
      <c r="Q856" s="154"/>
      <c r="V856" s="32">
        <v>420</v>
      </c>
      <c r="W856" s="2">
        <v>620</v>
      </c>
      <c r="X856" s="12">
        <f t="shared" si="281"/>
        <v>241.51811385853938</v>
      </c>
      <c r="Y856" s="12">
        <f t="shared" si="282"/>
        <v>356.5267395054629</v>
      </c>
      <c r="Z856" s="2">
        <v>30</v>
      </c>
      <c r="AA856" s="2">
        <v>50</v>
      </c>
    </row>
    <row r="857" spans="2:27" x14ac:dyDescent="0.25">
      <c r="B857" s="62">
        <v>43398</v>
      </c>
      <c r="C857" s="70">
        <v>1</v>
      </c>
      <c r="D857" s="70">
        <v>10.47</v>
      </c>
      <c r="E857" s="94">
        <v>0.66</v>
      </c>
      <c r="F857" s="70">
        <v>11</v>
      </c>
      <c r="G857" s="60">
        <f t="shared" si="283"/>
        <v>7892.2800000000007</v>
      </c>
      <c r="H857" s="60">
        <f t="shared" si="284"/>
        <v>62.506857599999996</v>
      </c>
      <c r="I857" s="77">
        <f t="shared" si="285"/>
        <v>35.944138930419776</v>
      </c>
      <c r="J857" s="78">
        <v>26</v>
      </c>
      <c r="K857" s="61">
        <f t="shared" si="286"/>
        <v>0.28599999999999998</v>
      </c>
      <c r="L857" s="166"/>
      <c r="M857" s="166"/>
      <c r="N857" s="166"/>
      <c r="O857" s="147"/>
      <c r="P857" s="151"/>
      <c r="Q857" s="154"/>
      <c r="V857" s="32">
        <v>420</v>
      </c>
      <c r="W857" s="2">
        <v>620</v>
      </c>
      <c r="X857" s="12">
        <f t="shared" si="281"/>
        <v>241.51811385853938</v>
      </c>
      <c r="Y857" s="12">
        <f t="shared" si="282"/>
        <v>356.5267395054629</v>
      </c>
      <c r="Z857" s="2">
        <v>30</v>
      </c>
      <c r="AA857" s="2">
        <v>50</v>
      </c>
    </row>
    <row r="858" spans="2:27" x14ac:dyDescent="0.25">
      <c r="B858" s="62">
        <v>43398</v>
      </c>
      <c r="C858" s="70">
        <v>2</v>
      </c>
      <c r="D858" s="70">
        <v>10.16</v>
      </c>
      <c r="E858" s="94">
        <v>0.47</v>
      </c>
      <c r="F858" s="70">
        <v>6</v>
      </c>
      <c r="G858" s="60">
        <f t="shared" si="283"/>
        <v>5620.2599999999993</v>
      </c>
      <c r="H858" s="60">
        <f t="shared" si="284"/>
        <v>24.279523199999996</v>
      </c>
      <c r="I858" s="77">
        <f t="shared" si="285"/>
        <v>13.96177297297297</v>
      </c>
      <c r="J858" s="78">
        <v>19</v>
      </c>
      <c r="K858" s="61">
        <f t="shared" si="286"/>
        <v>0.114</v>
      </c>
      <c r="L858" s="167"/>
      <c r="M858" s="167"/>
      <c r="N858" s="167"/>
      <c r="O858" s="148"/>
      <c r="P858" s="152"/>
      <c r="Q858" s="155"/>
      <c r="V858" s="32">
        <v>420</v>
      </c>
      <c r="W858" s="2">
        <v>620</v>
      </c>
      <c r="X858" s="12">
        <f t="shared" si="281"/>
        <v>241.51811385853938</v>
      </c>
      <c r="Y858" s="12">
        <f t="shared" si="282"/>
        <v>356.5267395054629</v>
      </c>
      <c r="Z858" s="2">
        <v>30</v>
      </c>
      <c r="AA858" s="2">
        <v>50</v>
      </c>
    </row>
    <row r="859" spans="2:27" x14ac:dyDescent="0.25">
      <c r="B859" s="62">
        <v>43399</v>
      </c>
      <c r="C859" s="70">
        <v>1</v>
      </c>
      <c r="D859" s="70">
        <v>10.46</v>
      </c>
      <c r="E859" s="94">
        <v>0.61</v>
      </c>
      <c r="F859" s="70">
        <v>18</v>
      </c>
      <c r="G859" s="60">
        <f t="shared" si="283"/>
        <v>7294.38</v>
      </c>
      <c r="H859" s="60">
        <f t="shared" si="284"/>
        <v>94.53516479999999</v>
      </c>
      <c r="I859" s="77">
        <f t="shared" si="285"/>
        <v>54.361796894767096</v>
      </c>
      <c r="J859" s="78">
        <v>25</v>
      </c>
      <c r="K859" s="61">
        <f t="shared" si="286"/>
        <v>0.45</v>
      </c>
      <c r="L859" s="44">
        <f t="shared" ref="L859:L862" si="287">H859</f>
        <v>94.53516479999999</v>
      </c>
      <c r="M859" s="45">
        <f t="shared" ref="M859:M862" si="288">I859</f>
        <v>54.361796894767096</v>
      </c>
      <c r="N859" s="46">
        <f>K859</f>
        <v>0.45</v>
      </c>
      <c r="O859" s="149">
        <f>SUM(L859:L861)/3</f>
        <v>52.605633599999997</v>
      </c>
      <c r="P859" s="156">
        <f t="shared" ref="P859:Q859" si="289">SUM(M859:M861)/3</f>
        <v>30.250508108108104</v>
      </c>
      <c r="Q859" s="157">
        <f t="shared" si="289"/>
        <v>0.255</v>
      </c>
      <c r="V859" s="32">
        <v>420</v>
      </c>
      <c r="W859" s="2">
        <v>620</v>
      </c>
      <c r="X859" s="12">
        <f t="shared" si="281"/>
        <v>241.51811385853938</v>
      </c>
      <c r="Y859" s="12">
        <f t="shared" si="282"/>
        <v>356.5267395054629</v>
      </c>
      <c r="Z859" s="2">
        <v>30</v>
      </c>
      <c r="AA859" s="2">
        <v>50</v>
      </c>
    </row>
    <row r="860" spans="2:27" x14ac:dyDescent="0.25">
      <c r="B860" s="62">
        <v>43400</v>
      </c>
      <c r="C860" s="70"/>
      <c r="D860" s="70"/>
      <c r="E860" s="94"/>
      <c r="F860" s="70">
        <v>0</v>
      </c>
      <c r="G860" s="60">
        <f t="shared" si="283"/>
        <v>0</v>
      </c>
      <c r="H860" s="60">
        <f t="shared" si="284"/>
        <v>0</v>
      </c>
      <c r="I860" s="77">
        <f t="shared" si="285"/>
        <v>0</v>
      </c>
      <c r="J860" s="78">
        <v>0</v>
      </c>
      <c r="K860" s="61">
        <f t="shared" si="286"/>
        <v>0</v>
      </c>
      <c r="L860" s="44">
        <f t="shared" si="287"/>
        <v>0</v>
      </c>
      <c r="M860" s="45">
        <f t="shared" si="288"/>
        <v>0</v>
      </c>
      <c r="N860" s="46">
        <f>K860</f>
        <v>0</v>
      </c>
      <c r="O860" s="147"/>
      <c r="P860" s="151"/>
      <c r="Q860" s="154"/>
      <c r="V860" s="32">
        <v>420</v>
      </c>
      <c r="W860" s="2">
        <v>620</v>
      </c>
      <c r="X860" s="12">
        <f t="shared" si="281"/>
        <v>241.51811385853938</v>
      </c>
      <c r="Y860" s="12">
        <f t="shared" si="282"/>
        <v>356.5267395054629</v>
      </c>
      <c r="Z860" s="2">
        <v>30</v>
      </c>
      <c r="AA860" s="2">
        <v>50</v>
      </c>
    </row>
    <row r="861" spans="2:27" x14ac:dyDescent="0.25">
      <c r="B861" s="62">
        <v>43401</v>
      </c>
      <c r="C861" s="70">
        <v>2</v>
      </c>
      <c r="D861" s="70">
        <v>10.49</v>
      </c>
      <c r="E861" s="94">
        <v>0.35</v>
      </c>
      <c r="F861" s="70">
        <v>21</v>
      </c>
      <c r="G861" s="60">
        <f t="shared" si="283"/>
        <v>4185.3</v>
      </c>
      <c r="H861" s="60">
        <f t="shared" si="284"/>
        <v>63.281735999999995</v>
      </c>
      <c r="I861" s="77">
        <f t="shared" si="285"/>
        <v>36.389727429557212</v>
      </c>
      <c r="J861" s="78">
        <v>15</v>
      </c>
      <c r="K861" s="61">
        <f t="shared" si="286"/>
        <v>0.315</v>
      </c>
      <c r="L861" s="44">
        <f t="shared" si="287"/>
        <v>63.281735999999995</v>
      </c>
      <c r="M861" s="45">
        <f t="shared" si="288"/>
        <v>36.389727429557212</v>
      </c>
      <c r="N861" s="46">
        <f>K861</f>
        <v>0.315</v>
      </c>
      <c r="O861" s="148"/>
      <c r="P861" s="152"/>
      <c r="Q861" s="155"/>
      <c r="V861" s="32">
        <v>420</v>
      </c>
      <c r="W861" s="2">
        <v>620</v>
      </c>
      <c r="X861" s="12">
        <f t="shared" si="281"/>
        <v>241.51811385853938</v>
      </c>
      <c r="Y861" s="12">
        <f t="shared" si="282"/>
        <v>356.5267395054629</v>
      </c>
      <c r="Z861" s="2">
        <v>30</v>
      </c>
      <c r="AA861" s="2">
        <v>50</v>
      </c>
    </row>
    <row r="862" spans="2:27" x14ac:dyDescent="0.25">
      <c r="B862" s="62">
        <v>43402</v>
      </c>
      <c r="C862" s="70"/>
      <c r="D862" s="70"/>
      <c r="E862" s="94"/>
      <c r="F862" s="70">
        <v>0</v>
      </c>
      <c r="G862" s="60">
        <f t="shared" si="283"/>
        <v>0</v>
      </c>
      <c r="H862" s="60">
        <f t="shared" si="284"/>
        <v>0</v>
      </c>
      <c r="I862" s="77">
        <f t="shared" si="285"/>
        <v>0</v>
      </c>
      <c r="J862" s="78">
        <v>0</v>
      </c>
      <c r="K862" s="61">
        <f t="shared" si="286"/>
        <v>0</v>
      </c>
      <c r="L862" s="44">
        <f t="shared" si="287"/>
        <v>0</v>
      </c>
      <c r="M862" s="45">
        <f t="shared" si="288"/>
        <v>0</v>
      </c>
      <c r="N862" s="46">
        <f>K862</f>
        <v>0</v>
      </c>
      <c r="O862" s="149">
        <f>SUM(L862:L869)/3</f>
        <v>161.08860960000001</v>
      </c>
      <c r="P862" s="156">
        <f t="shared" ref="P862:Q862" si="290">SUM(M862:M869)/3</f>
        <v>92.63289798734904</v>
      </c>
      <c r="Q862" s="157">
        <f t="shared" si="290"/>
        <v>0.75166666666666659</v>
      </c>
      <c r="V862" s="32">
        <v>420</v>
      </c>
      <c r="W862" s="2">
        <v>620</v>
      </c>
      <c r="X862" s="12">
        <f t="shared" si="281"/>
        <v>241.51811385853938</v>
      </c>
      <c r="Y862" s="12">
        <f t="shared" si="282"/>
        <v>356.5267395054629</v>
      </c>
      <c r="Z862" s="2">
        <v>30</v>
      </c>
      <c r="AA862" s="2">
        <v>50</v>
      </c>
    </row>
    <row r="863" spans="2:27" x14ac:dyDescent="0.25">
      <c r="B863" s="62">
        <v>43403</v>
      </c>
      <c r="C863" s="70">
        <v>1</v>
      </c>
      <c r="D863" s="70">
        <v>11.2</v>
      </c>
      <c r="E863" s="94">
        <v>0.44</v>
      </c>
      <c r="F863" s="70">
        <v>20</v>
      </c>
      <c r="G863" s="60">
        <f t="shared" si="283"/>
        <v>5261.52</v>
      </c>
      <c r="H863" s="60">
        <f t="shared" si="284"/>
        <v>75.765888000000004</v>
      </c>
      <c r="I863" s="77">
        <f t="shared" si="285"/>
        <v>43.568653248993677</v>
      </c>
      <c r="J863" s="78">
        <v>19</v>
      </c>
      <c r="K863" s="61">
        <f t="shared" si="286"/>
        <v>0.38</v>
      </c>
      <c r="L863" s="161">
        <f>SUM(H863:H865)</f>
        <v>237.4571808</v>
      </c>
      <c r="M863" s="163">
        <f>SUM(I863:I865)</f>
        <v>136.54812006900517</v>
      </c>
      <c r="N863" s="164">
        <f>SUM(K863:K865)</f>
        <v>1.242</v>
      </c>
      <c r="O863" s="147"/>
      <c r="P863" s="151"/>
      <c r="Q863" s="154"/>
      <c r="V863" s="32">
        <v>420</v>
      </c>
      <c r="W863" s="2">
        <v>620</v>
      </c>
      <c r="X863" s="12">
        <f t="shared" si="281"/>
        <v>241.51811385853938</v>
      </c>
      <c r="Y863" s="12">
        <f t="shared" si="282"/>
        <v>356.5267395054629</v>
      </c>
      <c r="Z863" s="2">
        <v>30</v>
      </c>
      <c r="AA863" s="2">
        <v>50</v>
      </c>
    </row>
    <row r="864" spans="2:27" x14ac:dyDescent="0.25">
      <c r="B864" s="62">
        <v>43403</v>
      </c>
      <c r="C864" s="70">
        <v>2</v>
      </c>
      <c r="D864" s="70">
        <v>11.1</v>
      </c>
      <c r="E864" s="94">
        <v>0.47</v>
      </c>
      <c r="F864" s="70">
        <v>34</v>
      </c>
      <c r="G864" s="60">
        <f t="shared" si="283"/>
        <v>5620.2599999999993</v>
      </c>
      <c r="H864" s="60">
        <f t="shared" si="284"/>
        <v>137.58396479999999</v>
      </c>
      <c r="I864" s="77">
        <f t="shared" si="285"/>
        <v>79.116713513513503</v>
      </c>
      <c r="J864" s="78">
        <v>20</v>
      </c>
      <c r="K864" s="61">
        <f t="shared" si="286"/>
        <v>0.68</v>
      </c>
      <c r="L864" s="165"/>
      <c r="M864" s="165"/>
      <c r="N864" s="165"/>
      <c r="O864" s="147"/>
      <c r="P864" s="151"/>
      <c r="Q864" s="154"/>
      <c r="V864" s="32">
        <v>420</v>
      </c>
      <c r="W864" s="2">
        <v>620</v>
      </c>
      <c r="X864" s="12">
        <f t="shared" si="281"/>
        <v>241.51811385853938</v>
      </c>
      <c r="Y864" s="12">
        <f t="shared" si="282"/>
        <v>356.5267395054629</v>
      </c>
      <c r="Z864" s="2">
        <v>30</v>
      </c>
      <c r="AA864" s="2">
        <v>50</v>
      </c>
    </row>
    <row r="865" spans="2:27" x14ac:dyDescent="0.25">
      <c r="B865" s="62">
        <v>43403</v>
      </c>
      <c r="C865" s="70">
        <v>1</v>
      </c>
      <c r="D865" s="70">
        <v>11.3</v>
      </c>
      <c r="E865" s="94">
        <v>0.2</v>
      </c>
      <c r="F865" s="70">
        <v>14</v>
      </c>
      <c r="G865" s="60">
        <f t="shared" si="283"/>
        <v>2391.6</v>
      </c>
      <c r="H865" s="60">
        <f t="shared" si="284"/>
        <v>24.107327999999999</v>
      </c>
      <c r="I865" s="77">
        <f t="shared" si="285"/>
        <v>13.862753306497986</v>
      </c>
      <c r="J865" s="78">
        <v>13</v>
      </c>
      <c r="K865" s="61">
        <f t="shared" si="286"/>
        <v>0.182</v>
      </c>
      <c r="L865" s="165"/>
      <c r="M865" s="165"/>
      <c r="N865" s="165"/>
      <c r="O865" s="147"/>
      <c r="P865" s="151"/>
      <c r="Q865" s="154"/>
      <c r="V865" s="32">
        <v>420</v>
      </c>
      <c r="W865" s="2">
        <v>620</v>
      </c>
      <c r="X865" s="12">
        <f t="shared" si="281"/>
        <v>241.51811385853938</v>
      </c>
      <c r="Y865" s="12">
        <f t="shared" si="282"/>
        <v>356.5267395054629</v>
      </c>
      <c r="Z865" s="2">
        <v>30</v>
      </c>
      <c r="AA865" s="2">
        <v>50</v>
      </c>
    </row>
    <row r="866" spans="2:27" x14ac:dyDescent="0.25">
      <c r="B866" s="62">
        <v>43404</v>
      </c>
      <c r="C866" s="70">
        <v>2</v>
      </c>
      <c r="D866" s="70">
        <v>10.87</v>
      </c>
      <c r="E866" s="94">
        <v>0.42</v>
      </c>
      <c r="F866" s="70">
        <v>20</v>
      </c>
      <c r="G866" s="60">
        <f t="shared" si="283"/>
        <v>5022.3599999999997</v>
      </c>
      <c r="H866" s="60">
        <f t="shared" si="284"/>
        <v>72.321984</v>
      </c>
      <c r="I866" s="77">
        <f t="shared" si="285"/>
        <v>41.588259919493957</v>
      </c>
      <c r="J866" s="78">
        <v>15</v>
      </c>
      <c r="K866" s="61">
        <f t="shared" si="286"/>
        <v>0.3</v>
      </c>
      <c r="L866" s="161">
        <f>SUM(H866:H869)</f>
        <v>245.80864799999998</v>
      </c>
      <c r="M866" s="163">
        <f>SUM(I866:I869)</f>
        <v>141.35057389304197</v>
      </c>
      <c r="N866" s="164">
        <f>SUM(K866:K869)</f>
        <v>1.0129999999999999</v>
      </c>
      <c r="O866" s="147"/>
      <c r="P866" s="151"/>
      <c r="Q866" s="154"/>
      <c r="V866" s="32">
        <v>420</v>
      </c>
      <c r="W866" s="2">
        <v>620</v>
      </c>
      <c r="X866" s="12">
        <f t="shared" si="281"/>
        <v>241.51811385853938</v>
      </c>
      <c r="Y866" s="12">
        <f t="shared" si="282"/>
        <v>356.5267395054629</v>
      </c>
      <c r="Z866" s="2">
        <v>30</v>
      </c>
      <c r="AA866" s="2">
        <v>50</v>
      </c>
    </row>
    <row r="867" spans="2:27" x14ac:dyDescent="0.25">
      <c r="B867" s="62">
        <v>43404</v>
      </c>
      <c r="C867" s="70">
        <v>1</v>
      </c>
      <c r="D867" s="70">
        <v>10.32</v>
      </c>
      <c r="E867" s="94">
        <v>0.28000000000000003</v>
      </c>
      <c r="F867" s="70">
        <v>10</v>
      </c>
      <c r="G867" s="60">
        <f t="shared" si="283"/>
        <v>3348.2400000000002</v>
      </c>
      <c r="H867" s="60">
        <f t="shared" si="284"/>
        <v>24.107327999999999</v>
      </c>
      <c r="I867" s="77">
        <f t="shared" si="285"/>
        <v>13.862753306497986</v>
      </c>
      <c r="J867" s="78">
        <v>14</v>
      </c>
      <c r="K867" s="61">
        <f t="shared" si="286"/>
        <v>0.14000000000000001</v>
      </c>
      <c r="L867" s="165"/>
      <c r="M867" s="165"/>
      <c r="N867" s="165"/>
      <c r="O867" s="147"/>
      <c r="P867" s="151"/>
      <c r="Q867" s="154"/>
      <c r="V867" s="32">
        <v>420</v>
      </c>
      <c r="W867" s="2">
        <v>620</v>
      </c>
      <c r="X867" s="12">
        <f t="shared" si="281"/>
        <v>241.51811385853938</v>
      </c>
      <c r="Y867" s="12">
        <f t="shared" si="282"/>
        <v>356.5267395054629</v>
      </c>
      <c r="Z867" s="2">
        <v>30</v>
      </c>
      <c r="AA867" s="2">
        <v>50</v>
      </c>
    </row>
    <row r="868" spans="2:27" x14ac:dyDescent="0.25">
      <c r="B868" s="62">
        <v>43404</v>
      </c>
      <c r="C868" s="70">
        <v>2</v>
      </c>
      <c r="D868" s="70">
        <v>10.199999999999999</v>
      </c>
      <c r="E868" s="94">
        <v>0.99</v>
      </c>
      <c r="F868" s="70">
        <v>13</v>
      </c>
      <c r="G868" s="60">
        <f t="shared" si="283"/>
        <v>11838.42</v>
      </c>
      <c r="H868" s="60">
        <f t="shared" si="284"/>
        <v>110.8076112</v>
      </c>
      <c r="I868" s="77">
        <f t="shared" si="285"/>
        <v>63.719155376653241</v>
      </c>
      <c r="J868" s="78">
        <v>29</v>
      </c>
      <c r="K868" s="61">
        <f t="shared" si="286"/>
        <v>0.377</v>
      </c>
      <c r="L868" s="165"/>
      <c r="M868" s="165"/>
      <c r="N868" s="165"/>
      <c r="O868" s="147"/>
      <c r="P868" s="151"/>
      <c r="Q868" s="154"/>
      <c r="V868" s="32">
        <v>420</v>
      </c>
      <c r="W868" s="2">
        <v>620</v>
      </c>
      <c r="X868" s="12">
        <f t="shared" si="281"/>
        <v>241.51811385853938</v>
      </c>
      <c r="Y868" s="12">
        <f t="shared" si="282"/>
        <v>356.5267395054629</v>
      </c>
      <c r="Z868" s="2">
        <v>30</v>
      </c>
      <c r="AA868" s="2">
        <v>50</v>
      </c>
    </row>
    <row r="869" spans="2:27" ht="15.75" thickBot="1" x14ac:dyDescent="0.3">
      <c r="B869" s="63">
        <v>43404</v>
      </c>
      <c r="C869" s="5">
        <v>1</v>
      </c>
      <c r="D869" s="5">
        <v>9.9600000000000009</v>
      </c>
      <c r="E869" s="95">
        <v>0.32</v>
      </c>
      <c r="F869" s="5">
        <v>14</v>
      </c>
      <c r="G869" s="64">
        <f t="shared" si="283"/>
        <v>3826.56</v>
      </c>
      <c r="H869" s="64">
        <f t="shared" si="284"/>
        <v>38.571724799999991</v>
      </c>
      <c r="I869" s="65">
        <f t="shared" si="285"/>
        <v>22.180405290396774</v>
      </c>
      <c r="J869" s="66">
        <v>14</v>
      </c>
      <c r="K869" s="67">
        <f t="shared" si="286"/>
        <v>0.19600000000000001</v>
      </c>
      <c r="L869" s="176"/>
      <c r="M869" s="176"/>
      <c r="N869" s="176"/>
      <c r="O869" s="198"/>
      <c r="P869" s="196"/>
      <c r="Q869" s="197"/>
      <c r="V869" s="32">
        <v>420</v>
      </c>
      <c r="W869" s="2">
        <v>620</v>
      </c>
      <c r="X869" s="12">
        <f t="shared" si="281"/>
        <v>241.51811385853938</v>
      </c>
      <c r="Y869" s="12">
        <f t="shared" si="282"/>
        <v>356.5267395054629</v>
      </c>
      <c r="Z869" s="2">
        <v>30</v>
      </c>
      <c r="AA869" s="2">
        <v>50</v>
      </c>
    </row>
    <row r="870" spans="2:27" x14ac:dyDescent="0.25">
      <c r="B870" s="74">
        <v>43405</v>
      </c>
      <c r="C870" s="75">
        <v>2</v>
      </c>
      <c r="D870" s="75">
        <v>10.06</v>
      </c>
      <c r="E870" s="96">
        <v>0.66</v>
      </c>
      <c r="F870" s="75">
        <v>24</v>
      </c>
      <c r="G870" s="60">
        <f t="shared" si="283"/>
        <v>7892.2800000000007</v>
      </c>
      <c r="H870" s="60">
        <f t="shared" si="284"/>
        <v>136.37859840000002</v>
      </c>
      <c r="I870" s="77">
        <f t="shared" si="285"/>
        <v>78.423575848188619</v>
      </c>
      <c r="J870" s="78">
        <v>24</v>
      </c>
      <c r="K870" s="61">
        <f t="shared" si="286"/>
        <v>0.57599999999999996</v>
      </c>
      <c r="L870" s="161">
        <f>SUM(H870:H872)</f>
        <v>317.52794879999999</v>
      </c>
      <c r="M870" s="163">
        <f>SUM(I870:I872)</f>
        <v>182.59226497987348</v>
      </c>
      <c r="N870" s="164">
        <f>SUM(K870:K872)</f>
        <v>1.3879999999999999</v>
      </c>
      <c r="O870" s="168">
        <f>SUM(L870:L874)/3</f>
        <v>190.2182976</v>
      </c>
      <c r="P870" s="170">
        <f t="shared" ref="P870:Q870" si="291">SUM(M870:M874)/3</f>
        <v>109.38372489936744</v>
      </c>
      <c r="Q870" s="172">
        <f t="shared" si="291"/>
        <v>0.65600000000000003</v>
      </c>
      <c r="V870" s="32">
        <v>420</v>
      </c>
      <c r="W870" s="2">
        <v>620</v>
      </c>
      <c r="X870" s="12">
        <f t="shared" ref="X870:X903" si="292">V870/$M$2</f>
        <v>241.51811385853938</v>
      </c>
      <c r="Y870" s="12">
        <f t="shared" ref="Y870:Y903" si="293">W870/$M$2</f>
        <v>356.5267395054629</v>
      </c>
      <c r="Z870" s="2">
        <v>30</v>
      </c>
      <c r="AA870" s="2">
        <v>50</v>
      </c>
    </row>
    <row r="871" spans="2:27" x14ac:dyDescent="0.25">
      <c r="B871" s="62">
        <v>43405</v>
      </c>
      <c r="C871" s="70">
        <v>1</v>
      </c>
      <c r="D871" s="70">
        <v>10.71</v>
      </c>
      <c r="E871" s="94">
        <v>0.62</v>
      </c>
      <c r="F871" s="70">
        <v>20</v>
      </c>
      <c r="G871" s="60">
        <f t="shared" si="283"/>
        <v>7413.96</v>
      </c>
      <c r="H871" s="60">
        <f t="shared" si="284"/>
        <v>106.76102399999999</v>
      </c>
      <c r="I871" s="77">
        <f t="shared" si="285"/>
        <v>61.39219321449108</v>
      </c>
      <c r="J871" s="78">
        <v>23</v>
      </c>
      <c r="K871" s="61">
        <f t="shared" si="286"/>
        <v>0.46</v>
      </c>
      <c r="L871" s="165"/>
      <c r="M871" s="165"/>
      <c r="N871" s="165"/>
      <c r="O871" s="169"/>
      <c r="P871" s="171"/>
      <c r="Q871" s="173"/>
      <c r="V871" s="32">
        <v>420</v>
      </c>
      <c r="W871" s="2">
        <v>620</v>
      </c>
      <c r="X871" s="12">
        <f t="shared" si="292"/>
        <v>241.51811385853938</v>
      </c>
      <c r="Y871" s="12">
        <f t="shared" si="293"/>
        <v>356.5267395054629</v>
      </c>
      <c r="Z871" s="2">
        <v>30</v>
      </c>
      <c r="AA871" s="2">
        <v>50</v>
      </c>
    </row>
    <row r="872" spans="2:27" x14ac:dyDescent="0.25">
      <c r="B872" s="62">
        <v>43405</v>
      </c>
      <c r="C872" s="70">
        <v>2</v>
      </c>
      <c r="D872" s="70">
        <v>10.95</v>
      </c>
      <c r="E872" s="94">
        <v>0.54</v>
      </c>
      <c r="F872" s="70">
        <v>16</v>
      </c>
      <c r="G872" s="60">
        <f t="shared" ref="G872:G903" si="294">E872*$M$1</f>
        <v>6457.3200000000006</v>
      </c>
      <c r="H872" s="60">
        <f t="shared" ref="H872:H903" si="295">F872*G872/1000*$O$2</f>
        <v>74.388326400000011</v>
      </c>
      <c r="I872" s="77">
        <f t="shared" ref="I872:I903" si="296">H872/$M$2</f>
        <v>42.776495917193792</v>
      </c>
      <c r="J872" s="78">
        <v>22</v>
      </c>
      <c r="K872" s="61">
        <f t="shared" ref="K872:K903" si="297">J872*F872/1000</f>
        <v>0.35199999999999998</v>
      </c>
      <c r="L872" s="165"/>
      <c r="M872" s="165"/>
      <c r="N872" s="165"/>
      <c r="O872" s="169"/>
      <c r="P872" s="171"/>
      <c r="Q872" s="173"/>
      <c r="V872" s="32">
        <v>420</v>
      </c>
      <c r="W872" s="2">
        <v>620</v>
      </c>
      <c r="X872" s="12">
        <f t="shared" si="292"/>
        <v>241.51811385853938</v>
      </c>
      <c r="Y872" s="12">
        <f t="shared" si="293"/>
        <v>356.5267395054629</v>
      </c>
      <c r="Z872" s="2">
        <v>30</v>
      </c>
      <c r="AA872" s="2">
        <v>50</v>
      </c>
    </row>
    <row r="873" spans="2:27" x14ac:dyDescent="0.25">
      <c r="B873" s="62">
        <v>43406</v>
      </c>
      <c r="C873" s="70">
        <v>1</v>
      </c>
      <c r="D873" s="70">
        <v>10.5</v>
      </c>
      <c r="E873" s="94">
        <v>1.47</v>
      </c>
      <c r="F873" s="70">
        <v>20</v>
      </c>
      <c r="G873" s="60">
        <f t="shared" si="294"/>
        <v>17578.259999999998</v>
      </c>
      <c r="H873" s="60">
        <f t="shared" si="295"/>
        <v>253.12694399999995</v>
      </c>
      <c r="I873" s="77">
        <f t="shared" si="296"/>
        <v>145.55890971822882</v>
      </c>
      <c r="J873" s="78">
        <v>29</v>
      </c>
      <c r="K873" s="61">
        <f t="shared" si="297"/>
        <v>0.57999999999999996</v>
      </c>
      <c r="L873" s="44">
        <f t="shared" ref="L873:L875" si="298">H873</f>
        <v>253.12694399999995</v>
      </c>
      <c r="M873" s="45">
        <f t="shared" ref="M873:M875" si="299">I873</f>
        <v>145.55890971822882</v>
      </c>
      <c r="N873" s="46">
        <f>K873</f>
        <v>0.57999999999999996</v>
      </c>
      <c r="O873" s="169"/>
      <c r="P873" s="171"/>
      <c r="Q873" s="173"/>
      <c r="V873" s="32">
        <v>420</v>
      </c>
      <c r="W873" s="2">
        <v>620</v>
      </c>
      <c r="X873" s="12">
        <f t="shared" si="292"/>
        <v>241.51811385853938</v>
      </c>
      <c r="Y873" s="12">
        <f t="shared" si="293"/>
        <v>356.5267395054629</v>
      </c>
      <c r="Z873" s="2">
        <v>30</v>
      </c>
      <c r="AA873" s="2">
        <v>50</v>
      </c>
    </row>
    <row r="874" spans="2:27" x14ac:dyDescent="0.25">
      <c r="B874" s="62">
        <v>43407</v>
      </c>
      <c r="C874" s="70"/>
      <c r="D874" s="70"/>
      <c r="E874" s="94"/>
      <c r="F874" s="70">
        <v>0</v>
      </c>
      <c r="G874" s="60">
        <f t="shared" si="294"/>
        <v>0</v>
      </c>
      <c r="H874" s="60">
        <f t="shared" si="295"/>
        <v>0</v>
      </c>
      <c r="I874" s="77">
        <f t="shared" si="296"/>
        <v>0</v>
      </c>
      <c r="J874" s="78">
        <v>0</v>
      </c>
      <c r="K874" s="61">
        <f t="shared" si="297"/>
        <v>0</v>
      </c>
      <c r="L874" s="44">
        <f t="shared" si="298"/>
        <v>0</v>
      </c>
      <c r="M874" s="45">
        <f t="shared" si="299"/>
        <v>0</v>
      </c>
      <c r="N874" s="46">
        <f>K874</f>
        <v>0</v>
      </c>
      <c r="O874" s="169"/>
      <c r="P874" s="171"/>
      <c r="Q874" s="173"/>
      <c r="V874" s="32">
        <v>420</v>
      </c>
      <c r="W874" s="2">
        <v>620</v>
      </c>
      <c r="X874" s="12">
        <f t="shared" si="292"/>
        <v>241.51811385853938</v>
      </c>
      <c r="Y874" s="12">
        <f t="shared" si="293"/>
        <v>356.5267395054629</v>
      </c>
      <c r="Z874" s="2">
        <v>30</v>
      </c>
      <c r="AA874" s="2">
        <v>50</v>
      </c>
    </row>
    <row r="875" spans="2:27" x14ac:dyDescent="0.25">
      <c r="B875" s="62">
        <v>43408</v>
      </c>
      <c r="C875" s="70">
        <v>2</v>
      </c>
      <c r="D875" s="70">
        <v>10</v>
      </c>
      <c r="E875" s="94">
        <v>0.25</v>
      </c>
      <c r="F875" s="70">
        <v>16</v>
      </c>
      <c r="G875" s="60">
        <f t="shared" si="294"/>
        <v>2989.5</v>
      </c>
      <c r="H875" s="60">
        <f t="shared" si="295"/>
        <v>34.439039999999999</v>
      </c>
      <c r="I875" s="77">
        <f t="shared" si="296"/>
        <v>19.803933294997123</v>
      </c>
      <c r="J875" s="78">
        <v>16</v>
      </c>
      <c r="K875" s="61">
        <f t="shared" si="297"/>
        <v>0.25600000000000001</v>
      </c>
      <c r="L875" s="44">
        <f t="shared" si="298"/>
        <v>34.439039999999999</v>
      </c>
      <c r="M875" s="45">
        <f t="shared" si="299"/>
        <v>19.803933294997123</v>
      </c>
      <c r="N875" s="46">
        <f>K875</f>
        <v>0.25600000000000001</v>
      </c>
      <c r="O875" s="169">
        <f>SUM(L875:L886)/3</f>
        <v>186.77439360000002</v>
      </c>
      <c r="P875" s="171">
        <f t="shared" ref="P875:Q875" si="300">SUM(M875:M886)/3</f>
        <v>107.40333156986772</v>
      </c>
      <c r="Q875" s="173">
        <f t="shared" si="300"/>
        <v>1.2540000000000002</v>
      </c>
      <c r="V875" s="32">
        <v>420</v>
      </c>
      <c r="W875" s="2">
        <v>620</v>
      </c>
      <c r="X875" s="12">
        <f t="shared" si="292"/>
        <v>241.51811385853938</v>
      </c>
      <c r="Y875" s="12">
        <f t="shared" si="293"/>
        <v>356.5267395054629</v>
      </c>
      <c r="Z875" s="2">
        <v>30</v>
      </c>
      <c r="AA875" s="2">
        <v>50</v>
      </c>
    </row>
    <row r="876" spans="2:27" x14ac:dyDescent="0.25">
      <c r="B876" s="62">
        <v>43409</v>
      </c>
      <c r="C876" s="70">
        <v>2</v>
      </c>
      <c r="D876" s="70">
        <v>11.01</v>
      </c>
      <c r="E876" s="94">
        <v>0.22</v>
      </c>
      <c r="F876" s="70">
        <v>20</v>
      </c>
      <c r="G876" s="60">
        <f t="shared" si="294"/>
        <v>2630.76</v>
      </c>
      <c r="H876" s="60">
        <f t="shared" si="295"/>
        <v>37.882944000000002</v>
      </c>
      <c r="I876" s="77">
        <f t="shared" si="296"/>
        <v>21.784326624496838</v>
      </c>
      <c r="J876" s="78">
        <v>15</v>
      </c>
      <c r="K876" s="61">
        <f t="shared" si="297"/>
        <v>0.3</v>
      </c>
      <c r="L876" s="161">
        <f>SUM(H876:H880)</f>
        <v>227.03937120000001</v>
      </c>
      <c r="M876" s="163">
        <f>SUM(I876:I880)</f>
        <v>130.55743024726854</v>
      </c>
      <c r="N876" s="164">
        <f>SUM(K876:K880)</f>
        <v>1.677</v>
      </c>
      <c r="O876" s="169"/>
      <c r="P876" s="171"/>
      <c r="Q876" s="173"/>
      <c r="V876" s="32">
        <v>420</v>
      </c>
      <c r="W876" s="2">
        <v>620</v>
      </c>
      <c r="X876" s="12">
        <f t="shared" si="292"/>
        <v>241.51811385853938</v>
      </c>
      <c r="Y876" s="12">
        <f t="shared" si="293"/>
        <v>356.5267395054629</v>
      </c>
      <c r="Z876" s="2">
        <v>30</v>
      </c>
      <c r="AA876" s="2">
        <v>50</v>
      </c>
    </row>
    <row r="877" spans="2:27" x14ac:dyDescent="0.25">
      <c r="B877" s="62">
        <v>43409</v>
      </c>
      <c r="C877" s="70">
        <v>1</v>
      </c>
      <c r="D877" s="70">
        <v>11.1</v>
      </c>
      <c r="E877" s="94">
        <v>0.28000000000000003</v>
      </c>
      <c r="F877" s="70">
        <v>20</v>
      </c>
      <c r="G877" s="60">
        <f t="shared" si="294"/>
        <v>3348.2400000000002</v>
      </c>
      <c r="H877" s="60">
        <f t="shared" si="295"/>
        <v>48.214655999999998</v>
      </c>
      <c r="I877" s="77">
        <f t="shared" si="296"/>
        <v>27.725506612995972</v>
      </c>
      <c r="J877" s="78">
        <v>18</v>
      </c>
      <c r="K877" s="61">
        <f t="shared" si="297"/>
        <v>0.36</v>
      </c>
      <c r="L877" s="165"/>
      <c r="M877" s="165"/>
      <c r="N877" s="165"/>
      <c r="O877" s="169"/>
      <c r="P877" s="171"/>
      <c r="Q877" s="173"/>
      <c r="V877" s="32">
        <v>420</v>
      </c>
      <c r="W877" s="2">
        <v>620</v>
      </c>
      <c r="X877" s="12">
        <f t="shared" si="292"/>
        <v>241.51811385853938</v>
      </c>
      <c r="Y877" s="12">
        <f t="shared" si="293"/>
        <v>356.5267395054629</v>
      </c>
      <c r="Z877" s="2">
        <v>30</v>
      </c>
      <c r="AA877" s="2">
        <v>50</v>
      </c>
    </row>
    <row r="878" spans="2:27" x14ac:dyDescent="0.25">
      <c r="B878" s="62">
        <v>43409</v>
      </c>
      <c r="C878" s="70">
        <v>2</v>
      </c>
      <c r="D878" s="70">
        <v>11.12</v>
      </c>
      <c r="E878" s="94">
        <v>0.22</v>
      </c>
      <c r="F878" s="70">
        <v>28</v>
      </c>
      <c r="G878" s="60">
        <f t="shared" si="294"/>
        <v>2630.76</v>
      </c>
      <c r="H878" s="60">
        <f t="shared" si="295"/>
        <v>53.036121600000001</v>
      </c>
      <c r="I878" s="77">
        <f t="shared" si="296"/>
        <v>30.498057274295572</v>
      </c>
      <c r="J878" s="78">
        <v>15</v>
      </c>
      <c r="K878" s="61">
        <f t="shared" si="297"/>
        <v>0.42</v>
      </c>
      <c r="L878" s="165"/>
      <c r="M878" s="165"/>
      <c r="N878" s="165"/>
      <c r="O878" s="169"/>
      <c r="P878" s="171"/>
      <c r="Q878" s="173"/>
      <c r="V878" s="32">
        <v>420</v>
      </c>
      <c r="W878" s="2">
        <v>620</v>
      </c>
      <c r="X878" s="12">
        <f t="shared" si="292"/>
        <v>241.51811385853938</v>
      </c>
      <c r="Y878" s="12">
        <f t="shared" si="293"/>
        <v>356.5267395054629</v>
      </c>
      <c r="Z878" s="2">
        <v>30</v>
      </c>
      <c r="AA878" s="2">
        <v>50</v>
      </c>
    </row>
    <row r="879" spans="2:27" x14ac:dyDescent="0.25">
      <c r="B879" s="62">
        <v>43409</v>
      </c>
      <c r="C879" s="70">
        <v>1</v>
      </c>
      <c r="D879" s="70">
        <v>10.5</v>
      </c>
      <c r="E879" s="94">
        <v>0.23</v>
      </c>
      <c r="F879" s="70">
        <v>17</v>
      </c>
      <c r="G879" s="60">
        <f t="shared" si="294"/>
        <v>2750.34</v>
      </c>
      <c r="H879" s="60">
        <f t="shared" si="295"/>
        <v>33.6641616</v>
      </c>
      <c r="I879" s="77">
        <f t="shared" si="296"/>
        <v>19.35834479585969</v>
      </c>
      <c r="J879" s="78">
        <v>15</v>
      </c>
      <c r="K879" s="61">
        <f t="shared" si="297"/>
        <v>0.255</v>
      </c>
      <c r="L879" s="165"/>
      <c r="M879" s="165"/>
      <c r="N879" s="165"/>
      <c r="O879" s="169"/>
      <c r="P879" s="171"/>
      <c r="Q879" s="173"/>
      <c r="V879" s="32">
        <v>420</v>
      </c>
      <c r="W879" s="2">
        <v>620</v>
      </c>
      <c r="X879" s="12">
        <f t="shared" si="292"/>
        <v>241.51811385853938</v>
      </c>
      <c r="Y879" s="12">
        <f t="shared" si="293"/>
        <v>356.5267395054629</v>
      </c>
      <c r="Z879" s="2">
        <v>30</v>
      </c>
      <c r="AA879" s="2">
        <v>50</v>
      </c>
    </row>
    <row r="880" spans="2:27" x14ac:dyDescent="0.25">
      <c r="B880" s="62">
        <v>43409</v>
      </c>
      <c r="C880" s="70">
        <v>2</v>
      </c>
      <c r="D880" s="70">
        <v>11.1</v>
      </c>
      <c r="E880" s="94">
        <v>0.35</v>
      </c>
      <c r="F880" s="70">
        <v>18</v>
      </c>
      <c r="G880" s="60">
        <f t="shared" si="294"/>
        <v>4185.3</v>
      </c>
      <c r="H880" s="60">
        <f t="shared" si="295"/>
        <v>54.241488000000004</v>
      </c>
      <c r="I880" s="77">
        <f t="shared" si="296"/>
        <v>31.191194939620473</v>
      </c>
      <c r="J880" s="78">
        <v>19</v>
      </c>
      <c r="K880" s="61">
        <f t="shared" si="297"/>
        <v>0.34200000000000003</v>
      </c>
      <c r="L880" s="167"/>
      <c r="M880" s="167"/>
      <c r="N880" s="167"/>
      <c r="O880" s="169"/>
      <c r="P880" s="171"/>
      <c r="Q880" s="173"/>
      <c r="V880" s="32">
        <v>420</v>
      </c>
      <c r="W880" s="2">
        <v>620</v>
      </c>
      <c r="X880" s="12">
        <f t="shared" si="292"/>
        <v>241.51811385853938</v>
      </c>
      <c r="Y880" s="12">
        <f t="shared" si="293"/>
        <v>356.5267395054629</v>
      </c>
      <c r="Z880" s="2">
        <v>30</v>
      </c>
      <c r="AA880" s="2">
        <v>50</v>
      </c>
    </row>
    <row r="881" spans="2:27" x14ac:dyDescent="0.25">
      <c r="B881" s="62">
        <v>43410</v>
      </c>
      <c r="C881" s="70">
        <v>1</v>
      </c>
      <c r="D881" s="70">
        <v>10.4</v>
      </c>
      <c r="E881" s="94">
        <v>0.31</v>
      </c>
      <c r="F881" s="70">
        <v>20</v>
      </c>
      <c r="G881" s="60">
        <f t="shared" si="294"/>
        <v>3706.98</v>
      </c>
      <c r="H881" s="60">
        <f t="shared" si="295"/>
        <v>53.380511999999996</v>
      </c>
      <c r="I881" s="77">
        <f t="shared" si="296"/>
        <v>30.69609660724554</v>
      </c>
      <c r="J881" s="78">
        <v>18</v>
      </c>
      <c r="K881" s="61">
        <f t="shared" si="297"/>
        <v>0.36</v>
      </c>
      <c r="L881" s="161">
        <f>SUM(H881:H886)</f>
        <v>298.84476960000001</v>
      </c>
      <c r="M881" s="163">
        <f>SUM(I881:I886)</f>
        <v>171.84863116733752</v>
      </c>
      <c r="N881" s="164">
        <f>SUM(K881:K886)</f>
        <v>1.8290000000000002</v>
      </c>
      <c r="O881" s="169"/>
      <c r="P881" s="171"/>
      <c r="Q881" s="173"/>
      <c r="V881" s="32">
        <v>420</v>
      </c>
      <c r="W881" s="2">
        <v>620</v>
      </c>
      <c r="X881" s="12">
        <f t="shared" si="292"/>
        <v>241.51811385853938</v>
      </c>
      <c r="Y881" s="12">
        <f t="shared" si="293"/>
        <v>356.5267395054629</v>
      </c>
      <c r="Z881" s="2">
        <v>30</v>
      </c>
      <c r="AA881" s="2">
        <v>50</v>
      </c>
    </row>
    <row r="882" spans="2:27" x14ac:dyDescent="0.25">
      <c r="B882" s="62">
        <v>43410</v>
      </c>
      <c r="C882" s="70">
        <v>2</v>
      </c>
      <c r="D882" s="70">
        <v>10.26</v>
      </c>
      <c r="E882" s="94">
        <v>0.48</v>
      </c>
      <c r="F882" s="70">
        <v>15</v>
      </c>
      <c r="G882" s="60">
        <f t="shared" si="294"/>
        <v>5739.84</v>
      </c>
      <c r="H882" s="60">
        <f t="shared" si="295"/>
        <v>61.990271999999997</v>
      </c>
      <c r="I882" s="77">
        <f t="shared" si="296"/>
        <v>35.647079930994821</v>
      </c>
      <c r="J882" s="78">
        <v>22</v>
      </c>
      <c r="K882" s="61">
        <f t="shared" si="297"/>
        <v>0.33</v>
      </c>
      <c r="L882" s="165"/>
      <c r="M882" s="165"/>
      <c r="N882" s="165"/>
      <c r="O882" s="169"/>
      <c r="P882" s="171"/>
      <c r="Q882" s="173"/>
      <c r="V882" s="32">
        <v>420</v>
      </c>
      <c r="W882" s="2">
        <v>620</v>
      </c>
      <c r="X882" s="12">
        <f t="shared" si="292"/>
        <v>241.51811385853938</v>
      </c>
      <c r="Y882" s="12">
        <f t="shared" si="293"/>
        <v>356.5267395054629</v>
      </c>
      <c r="Z882" s="2">
        <v>30</v>
      </c>
      <c r="AA882" s="2">
        <v>50</v>
      </c>
    </row>
    <row r="883" spans="2:27" x14ac:dyDescent="0.25">
      <c r="B883" s="62">
        <v>43410</v>
      </c>
      <c r="C883" s="70">
        <v>1</v>
      </c>
      <c r="D883" s="70">
        <v>10.78</v>
      </c>
      <c r="E883" s="94">
        <v>0.47</v>
      </c>
      <c r="F883" s="70">
        <v>14</v>
      </c>
      <c r="G883" s="60">
        <f t="shared" si="294"/>
        <v>5620.2599999999993</v>
      </c>
      <c r="H883" s="60">
        <f t="shared" si="295"/>
        <v>56.652220799999988</v>
      </c>
      <c r="I883" s="77">
        <f t="shared" si="296"/>
        <v>32.577470270270261</v>
      </c>
      <c r="J883" s="78">
        <v>22</v>
      </c>
      <c r="K883" s="61">
        <f t="shared" si="297"/>
        <v>0.308</v>
      </c>
      <c r="L883" s="165"/>
      <c r="M883" s="165"/>
      <c r="N883" s="165"/>
      <c r="O883" s="169"/>
      <c r="P883" s="171"/>
      <c r="Q883" s="173"/>
      <c r="V883" s="32">
        <v>420</v>
      </c>
      <c r="W883" s="2">
        <v>620</v>
      </c>
      <c r="X883" s="12">
        <f t="shared" si="292"/>
        <v>241.51811385853938</v>
      </c>
      <c r="Y883" s="12">
        <f t="shared" si="293"/>
        <v>356.5267395054629</v>
      </c>
      <c r="Z883" s="2">
        <v>30</v>
      </c>
      <c r="AA883" s="2">
        <v>50</v>
      </c>
    </row>
    <row r="884" spans="2:27" x14ac:dyDescent="0.25">
      <c r="B884" s="62">
        <v>43410</v>
      </c>
      <c r="C884" s="70">
        <v>2</v>
      </c>
      <c r="D884" s="70">
        <v>10.92</v>
      </c>
      <c r="E884" s="94">
        <v>0.31</v>
      </c>
      <c r="F884" s="70">
        <v>19</v>
      </c>
      <c r="G884" s="60">
        <f t="shared" si="294"/>
        <v>3706.98</v>
      </c>
      <c r="H884" s="60">
        <f t="shared" si="295"/>
        <v>50.711486399999998</v>
      </c>
      <c r="I884" s="77">
        <f t="shared" si="296"/>
        <v>29.161291776883264</v>
      </c>
      <c r="J884" s="78">
        <v>20</v>
      </c>
      <c r="K884" s="61">
        <f t="shared" si="297"/>
        <v>0.38</v>
      </c>
      <c r="L884" s="165"/>
      <c r="M884" s="165"/>
      <c r="N884" s="165"/>
      <c r="O884" s="169"/>
      <c r="P884" s="171"/>
      <c r="Q884" s="173"/>
      <c r="V884" s="32">
        <v>420</v>
      </c>
      <c r="W884" s="2">
        <v>620</v>
      </c>
      <c r="X884" s="12">
        <f t="shared" si="292"/>
        <v>241.51811385853938</v>
      </c>
      <c r="Y884" s="12">
        <f t="shared" si="293"/>
        <v>356.5267395054629</v>
      </c>
      <c r="Z884" s="2">
        <v>30</v>
      </c>
      <c r="AA884" s="2">
        <v>50</v>
      </c>
    </row>
    <row r="885" spans="2:27" x14ac:dyDescent="0.25">
      <c r="B885" s="62">
        <v>43410</v>
      </c>
      <c r="C885" s="70">
        <v>1</v>
      </c>
      <c r="D885" s="70">
        <v>10.31</v>
      </c>
      <c r="E885" s="94">
        <v>0.48</v>
      </c>
      <c r="F885" s="70">
        <v>12</v>
      </c>
      <c r="G885" s="60">
        <f t="shared" si="294"/>
        <v>5739.84</v>
      </c>
      <c r="H885" s="60">
        <f t="shared" si="295"/>
        <v>49.592217599999998</v>
      </c>
      <c r="I885" s="77">
        <f t="shared" si="296"/>
        <v>28.517663944795856</v>
      </c>
      <c r="J885" s="78">
        <v>22</v>
      </c>
      <c r="K885" s="61">
        <f t="shared" si="297"/>
        <v>0.26400000000000001</v>
      </c>
      <c r="L885" s="166"/>
      <c r="M885" s="166"/>
      <c r="N885" s="166"/>
      <c r="O885" s="169"/>
      <c r="P885" s="171"/>
      <c r="Q885" s="173"/>
      <c r="V885" s="32">
        <v>420</v>
      </c>
      <c r="W885" s="2">
        <v>620</v>
      </c>
      <c r="X885" s="12">
        <f t="shared" si="292"/>
        <v>241.51811385853938</v>
      </c>
      <c r="Y885" s="12">
        <f t="shared" si="293"/>
        <v>356.5267395054629</v>
      </c>
      <c r="Z885" s="2">
        <v>30</v>
      </c>
      <c r="AA885" s="2">
        <v>50</v>
      </c>
    </row>
    <row r="886" spans="2:27" x14ac:dyDescent="0.25">
      <c r="B886" s="62">
        <v>43410</v>
      </c>
      <c r="C886" s="70">
        <v>2</v>
      </c>
      <c r="D886" s="70">
        <v>10.1</v>
      </c>
      <c r="E886" s="94">
        <v>0.28000000000000003</v>
      </c>
      <c r="F886" s="70">
        <v>11</v>
      </c>
      <c r="G886" s="60">
        <f t="shared" si="294"/>
        <v>3348.2400000000002</v>
      </c>
      <c r="H886" s="60">
        <f t="shared" si="295"/>
        <v>26.518060800000001</v>
      </c>
      <c r="I886" s="77">
        <f t="shared" si="296"/>
        <v>15.249028637147786</v>
      </c>
      <c r="J886" s="78">
        <v>17</v>
      </c>
      <c r="K886" s="61">
        <f t="shared" si="297"/>
        <v>0.187</v>
      </c>
      <c r="L886" s="167"/>
      <c r="M886" s="167"/>
      <c r="N886" s="167"/>
      <c r="O886" s="169"/>
      <c r="P886" s="171"/>
      <c r="Q886" s="173"/>
      <c r="V886" s="32">
        <v>420</v>
      </c>
      <c r="W886" s="2">
        <v>620</v>
      </c>
      <c r="X886" s="12">
        <f t="shared" si="292"/>
        <v>241.51811385853938</v>
      </c>
      <c r="Y886" s="12">
        <f t="shared" si="293"/>
        <v>356.5267395054629</v>
      </c>
      <c r="Z886" s="2">
        <v>30</v>
      </c>
      <c r="AA886" s="2">
        <v>50</v>
      </c>
    </row>
    <row r="887" spans="2:27" x14ac:dyDescent="0.25">
      <c r="B887" s="62">
        <v>43411</v>
      </c>
      <c r="C887" s="70">
        <v>2</v>
      </c>
      <c r="D887" s="70">
        <v>10.199999999999999</v>
      </c>
      <c r="E887" s="94">
        <v>0.38</v>
      </c>
      <c r="F887" s="70">
        <v>7</v>
      </c>
      <c r="G887" s="60">
        <f t="shared" si="294"/>
        <v>4544.04</v>
      </c>
      <c r="H887" s="60">
        <f t="shared" si="295"/>
        <v>22.9019616</v>
      </c>
      <c r="I887" s="77">
        <f t="shared" si="296"/>
        <v>13.169615641173086</v>
      </c>
      <c r="J887" s="78">
        <v>19</v>
      </c>
      <c r="K887" s="61">
        <f t="shared" si="297"/>
        <v>0.13300000000000001</v>
      </c>
      <c r="L887" s="161">
        <f>SUM(H887:H892)</f>
        <v>289.02964320000001</v>
      </c>
      <c r="M887" s="163">
        <f>SUM(I887:I892)</f>
        <v>166.20451017826338</v>
      </c>
      <c r="N887" s="164">
        <f>SUM(K887:K892)</f>
        <v>1.9929999999999999</v>
      </c>
      <c r="O887" s="169">
        <f>SUM(L887:L895)/3</f>
        <v>153.45462240000001</v>
      </c>
      <c r="P887" s="171">
        <f t="shared" ref="P887:Q887" si="301">SUM(M887:M895)/3</f>
        <v>88.243026106958027</v>
      </c>
      <c r="Q887" s="173">
        <f t="shared" si="301"/>
        <v>0.94499999999999995</v>
      </c>
      <c r="V887" s="32">
        <v>420</v>
      </c>
      <c r="W887" s="2">
        <v>620</v>
      </c>
      <c r="X887" s="12">
        <f t="shared" si="292"/>
        <v>241.51811385853938</v>
      </c>
      <c r="Y887" s="12">
        <f t="shared" si="293"/>
        <v>356.5267395054629</v>
      </c>
      <c r="Z887" s="2">
        <v>30</v>
      </c>
      <c r="AA887" s="2">
        <v>50</v>
      </c>
    </row>
    <row r="888" spans="2:27" x14ac:dyDescent="0.25">
      <c r="B888" s="62">
        <v>43411</v>
      </c>
      <c r="C888" s="70">
        <v>1</v>
      </c>
      <c r="D888" s="70">
        <v>10.47</v>
      </c>
      <c r="E888" s="94">
        <v>0.32</v>
      </c>
      <c r="F888" s="70">
        <v>20</v>
      </c>
      <c r="G888" s="60">
        <f t="shared" si="294"/>
        <v>3826.56</v>
      </c>
      <c r="H888" s="60">
        <f t="shared" si="295"/>
        <v>55.102463999999998</v>
      </c>
      <c r="I888" s="77">
        <f t="shared" si="296"/>
        <v>31.686293271995396</v>
      </c>
      <c r="J888" s="78">
        <v>18</v>
      </c>
      <c r="K888" s="61">
        <f t="shared" si="297"/>
        <v>0.36</v>
      </c>
      <c r="L888" s="165"/>
      <c r="M888" s="165"/>
      <c r="N888" s="165"/>
      <c r="O888" s="169"/>
      <c r="P888" s="171"/>
      <c r="Q888" s="173"/>
      <c r="V888" s="32">
        <v>420</v>
      </c>
      <c r="W888" s="2">
        <v>620</v>
      </c>
      <c r="X888" s="12">
        <f t="shared" si="292"/>
        <v>241.51811385853938</v>
      </c>
      <c r="Y888" s="12">
        <f t="shared" si="293"/>
        <v>356.5267395054629</v>
      </c>
      <c r="Z888" s="2">
        <v>30</v>
      </c>
      <c r="AA888" s="2">
        <v>50</v>
      </c>
    </row>
    <row r="889" spans="2:27" x14ac:dyDescent="0.25">
      <c r="B889" s="62">
        <v>43411</v>
      </c>
      <c r="C889" s="70">
        <v>2</v>
      </c>
      <c r="D889" s="70">
        <v>10.4</v>
      </c>
      <c r="E889" s="94">
        <v>0.3</v>
      </c>
      <c r="F889" s="70">
        <v>33</v>
      </c>
      <c r="G889" s="60">
        <f t="shared" si="294"/>
        <v>3587.4</v>
      </c>
      <c r="H889" s="60">
        <f t="shared" si="295"/>
        <v>85.236623999999992</v>
      </c>
      <c r="I889" s="77">
        <f t="shared" si="296"/>
        <v>49.014734905117876</v>
      </c>
      <c r="J889" s="78">
        <v>18</v>
      </c>
      <c r="K889" s="61">
        <f t="shared" si="297"/>
        <v>0.59399999999999997</v>
      </c>
      <c r="L889" s="165"/>
      <c r="M889" s="165"/>
      <c r="N889" s="165"/>
      <c r="O889" s="169"/>
      <c r="P889" s="171"/>
      <c r="Q889" s="173"/>
      <c r="V889" s="32">
        <v>420</v>
      </c>
      <c r="W889" s="2">
        <v>620</v>
      </c>
      <c r="X889" s="12">
        <f t="shared" si="292"/>
        <v>241.51811385853938</v>
      </c>
      <c r="Y889" s="12">
        <f t="shared" si="293"/>
        <v>356.5267395054629</v>
      </c>
      <c r="Z889" s="2">
        <v>30</v>
      </c>
      <c r="AA889" s="2">
        <v>50</v>
      </c>
    </row>
    <row r="890" spans="2:27" x14ac:dyDescent="0.25">
      <c r="B890" s="62">
        <v>43411</v>
      </c>
      <c r="C890" s="70">
        <v>1</v>
      </c>
      <c r="D890" s="70">
        <v>10.8</v>
      </c>
      <c r="E890" s="94">
        <v>0.2</v>
      </c>
      <c r="F890" s="70">
        <v>16</v>
      </c>
      <c r="G890" s="60">
        <f t="shared" si="294"/>
        <v>2391.6</v>
      </c>
      <c r="H890" s="60">
        <f t="shared" si="295"/>
        <v>27.551231999999999</v>
      </c>
      <c r="I890" s="77">
        <f t="shared" si="296"/>
        <v>15.843146635997698</v>
      </c>
      <c r="J890" s="78">
        <v>15</v>
      </c>
      <c r="K890" s="61">
        <f t="shared" si="297"/>
        <v>0.24</v>
      </c>
      <c r="L890" s="165"/>
      <c r="M890" s="165"/>
      <c r="N890" s="165"/>
      <c r="O890" s="169"/>
      <c r="P890" s="171"/>
      <c r="Q890" s="173"/>
      <c r="V890" s="32">
        <v>420</v>
      </c>
      <c r="W890" s="2">
        <v>620</v>
      </c>
      <c r="X890" s="12">
        <f t="shared" si="292"/>
        <v>241.51811385853938</v>
      </c>
      <c r="Y890" s="12">
        <f t="shared" si="293"/>
        <v>356.5267395054629</v>
      </c>
      <c r="Z890" s="2">
        <v>30</v>
      </c>
      <c r="AA890" s="2">
        <v>50</v>
      </c>
    </row>
    <row r="891" spans="2:27" x14ac:dyDescent="0.25">
      <c r="B891" s="62">
        <v>43411</v>
      </c>
      <c r="C891" s="70">
        <v>2</v>
      </c>
      <c r="D891" s="70">
        <v>10.199999999999999</v>
      </c>
      <c r="E891" s="94">
        <v>0.33</v>
      </c>
      <c r="F891" s="70">
        <v>17</v>
      </c>
      <c r="G891" s="60">
        <f t="shared" si="294"/>
        <v>3946.1400000000003</v>
      </c>
      <c r="H891" s="60">
        <f t="shared" si="295"/>
        <v>48.300753600000007</v>
      </c>
      <c r="I891" s="77">
        <f t="shared" si="296"/>
        <v>27.775016446233469</v>
      </c>
      <c r="J891" s="78">
        <v>18</v>
      </c>
      <c r="K891" s="61">
        <f t="shared" si="297"/>
        <v>0.30599999999999999</v>
      </c>
      <c r="L891" s="166"/>
      <c r="M891" s="166"/>
      <c r="N891" s="166"/>
      <c r="O891" s="169"/>
      <c r="P891" s="171"/>
      <c r="Q891" s="173"/>
      <c r="V891" s="32">
        <v>420</v>
      </c>
      <c r="W891" s="2">
        <v>620</v>
      </c>
      <c r="X891" s="12">
        <f t="shared" si="292"/>
        <v>241.51811385853938</v>
      </c>
      <c r="Y891" s="12">
        <f t="shared" si="293"/>
        <v>356.5267395054629</v>
      </c>
      <c r="Z891" s="2">
        <v>30</v>
      </c>
      <c r="AA891" s="2">
        <v>50</v>
      </c>
    </row>
    <row r="892" spans="2:27" x14ac:dyDescent="0.25">
      <c r="B892" s="62">
        <v>43411</v>
      </c>
      <c r="C892" s="70">
        <v>1</v>
      </c>
      <c r="D892" s="70">
        <v>10.81</v>
      </c>
      <c r="E892" s="94">
        <v>0.28999999999999998</v>
      </c>
      <c r="F892" s="70">
        <v>20</v>
      </c>
      <c r="G892" s="60">
        <f t="shared" si="294"/>
        <v>3467.8199999999997</v>
      </c>
      <c r="H892" s="60">
        <f t="shared" si="295"/>
        <v>49.936607999999993</v>
      </c>
      <c r="I892" s="77">
        <f t="shared" si="296"/>
        <v>28.715703277745824</v>
      </c>
      <c r="J892" s="78">
        <v>18</v>
      </c>
      <c r="K892" s="61">
        <f t="shared" si="297"/>
        <v>0.36</v>
      </c>
      <c r="L892" s="167"/>
      <c r="M892" s="167"/>
      <c r="N892" s="167"/>
      <c r="O892" s="169"/>
      <c r="P892" s="171"/>
      <c r="Q892" s="173"/>
      <c r="V892" s="32">
        <v>420</v>
      </c>
      <c r="W892" s="2">
        <v>620</v>
      </c>
      <c r="X892" s="12">
        <f t="shared" si="292"/>
        <v>241.51811385853938</v>
      </c>
      <c r="Y892" s="12">
        <f t="shared" si="293"/>
        <v>356.5267395054629</v>
      </c>
      <c r="Z892" s="2">
        <v>30</v>
      </c>
      <c r="AA892" s="2">
        <v>50</v>
      </c>
    </row>
    <row r="893" spans="2:27" x14ac:dyDescent="0.25">
      <c r="B893" s="62">
        <v>43412</v>
      </c>
      <c r="C893" s="70">
        <v>2</v>
      </c>
      <c r="D893" s="70">
        <v>11.03</v>
      </c>
      <c r="E893" s="94">
        <v>0.48</v>
      </c>
      <c r="F893" s="70">
        <v>30</v>
      </c>
      <c r="G893" s="60">
        <f t="shared" si="294"/>
        <v>5739.84</v>
      </c>
      <c r="H893" s="60">
        <f t="shared" si="295"/>
        <v>123.98054399999999</v>
      </c>
      <c r="I893" s="77">
        <f t="shared" si="296"/>
        <v>71.294159861989641</v>
      </c>
      <c r="J893" s="78">
        <v>20</v>
      </c>
      <c r="K893" s="61">
        <f t="shared" si="297"/>
        <v>0.6</v>
      </c>
      <c r="L893" s="161">
        <f>SUM(H893:H894)</f>
        <v>171.33422400000001</v>
      </c>
      <c r="M893" s="163">
        <f>SUM(I893:I894)</f>
        <v>98.52456814261069</v>
      </c>
      <c r="N893" s="164">
        <f>SUM(K893:K894)</f>
        <v>0.84199999999999997</v>
      </c>
      <c r="O893" s="169"/>
      <c r="P893" s="171"/>
      <c r="Q893" s="173"/>
      <c r="V893" s="32">
        <v>420</v>
      </c>
      <c r="W893" s="2">
        <v>620</v>
      </c>
      <c r="X893" s="12">
        <f t="shared" si="292"/>
        <v>241.51811385853938</v>
      </c>
      <c r="Y893" s="12">
        <f t="shared" si="293"/>
        <v>356.5267395054629</v>
      </c>
      <c r="Z893" s="2">
        <v>30</v>
      </c>
      <c r="AA893" s="2">
        <v>50</v>
      </c>
    </row>
    <row r="894" spans="2:27" x14ac:dyDescent="0.25">
      <c r="B894" s="62">
        <v>43412</v>
      </c>
      <c r="C894" s="70">
        <v>1</v>
      </c>
      <c r="D894" s="70">
        <v>10.119999999999999</v>
      </c>
      <c r="E894" s="94">
        <v>0.5</v>
      </c>
      <c r="F894" s="70">
        <v>11</v>
      </c>
      <c r="G894" s="60">
        <f t="shared" si="294"/>
        <v>5979</v>
      </c>
      <c r="H894" s="60">
        <f t="shared" si="295"/>
        <v>47.353680000000004</v>
      </c>
      <c r="I894" s="77">
        <f t="shared" si="296"/>
        <v>27.230408280621049</v>
      </c>
      <c r="J894" s="78">
        <v>22</v>
      </c>
      <c r="K894" s="61">
        <f t="shared" si="297"/>
        <v>0.24199999999999999</v>
      </c>
      <c r="L894" s="162"/>
      <c r="M894" s="162"/>
      <c r="N894" s="162"/>
      <c r="O894" s="169"/>
      <c r="P894" s="171"/>
      <c r="Q894" s="173"/>
      <c r="V894" s="32">
        <v>420</v>
      </c>
      <c r="W894" s="2">
        <v>620</v>
      </c>
      <c r="X894" s="12">
        <f t="shared" si="292"/>
        <v>241.51811385853938</v>
      </c>
      <c r="Y894" s="12">
        <f t="shared" si="293"/>
        <v>356.5267395054629</v>
      </c>
      <c r="Z894" s="2">
        <v>30</v>
      </c>
      <c r="AA894" s="2">
        <v>50</v>
      </c>
    </row>
    <row r="895" spans="2:27" x14ac:dyDescent="0.25">
      <c r="B895" s="62">
        <v>43413</v>
      </c>
      <c r="C895" s="70"/>
      <c r="D895" s="70"/>
      <c r="E895" s="94"/>
      <c r="F895" s="70">
        <v>0</v>
      </c>
      <c r="G895" s="60">
        <f t="shared" si="294"/>
        <v>0</v>
      </c>
      <c r="H895" s="60">
        <f t="shared" si="295"/>
        <v>0</v>
      </c>
      <c r="I895" s="77">
        <f t="shared" si="296"/>
        <v>0</v>
      </c>
      <c r="J895" s="78">
        <v>0</v>
      </c>
      <c r="K895" s="61">
        <f t="shared" si="297"/>
        <v>0</v>
      </c>
      <c r="L895" s="44">
        <f t="shared" ref="L895:L896" si="302">H895</f>
        <v>0</v>
      </c>
      <c r="M895" s="45">
        <f t="shared" ref="M895:M896" si="303">I895</f>
        <v>0</v>
      </c>
      <c r="N895" s="46">
        <f>K895</f>
        <v>0</v>
      </c>
      <c r="O895" s="169"/>
      <c r="P895" s="171"/>
      <c r="Q895" s="173"/>
      <c r="V895" s="32">
        <v>420</v>
      </c>
      <c r="W895" s="2">
        <v>620</v>
      </c>
      <c r="X895" s="12">
        <f t="shared" si="292"/>
        <v>241.51811385853938</v>
      </c>
      <c r="Y895" s="12">
        <f t="shared" si="293"/>
        <v>356.5267395054629</v>
      </c>
      <c r="Z895" s="2">
        <v>30</v>
      </c>
      <c r="AA895" s="2">
        <v>50</v>
      </c>
    </row>
    <row r="896" spans="2:27" x14ac:dyDescent="0.25">
      <c r="B896" s="62">
        <v>43414</v>
      </c>
      <c r="C896" s="70"/>
      <c r="D896" s="70"/>
      <c r="E896" s="94"/>
      <c r="F896" s="70">
        <v>0</v>
      </c>
      <c r="G896" s="60">
        <f t="shared" si="294"/>
        <v>0</v>
      </c>
      <c r="H896" s="60">
        <f t="shared" si="295"/>
        <v>0</v>
      </c>
      <c r="I896" s="77">
        <f t="shared" si="296"/>
        <v>0</v>
      </c>
      <c r="J896" s="78">
        <v>0</v>
      </c>
      <c r="K896" s="61">
        <f t="shared" si="297"/>
        <v>0</v>
      </c>
      <c r="L896" s="44">
        <f t="shared" si="302"/>
        <v>0</v>
      </c>
      <c r="M896" s="45">
        <f t="shared" si="303"/>
        <v>0</v>
      </c>
      <c r="N896" s="46">
        <f>K896</f>
        <v>0</v>
      </c>
      <c r="O896" s="169">
        <f>SUM(L896:L901)/3</f>
        <v>56.164334399999994</v>
      </c>
      <c r="P896" s="171">
        <f t="shared" ref="P896:Q896" si="304">SUM(M896:M901)/3</f>
        <v>32.29691454859114</v>
      </c>
      <c r="Q896" s="173">
        <f t="shared" si="304"/>
        <v>0.34099999999999997</v>
      </c>
      <c r="V896" s="32">
        <v>420</v>
      </c>
      <c r="W896" s="2">
        <v>620</v>
      </c>
      <c r="X896" s="12">
        <f t="shared" si="292"/>
        <v>241.51811385853938</v>
      </c>
      <c r="Y896" s="12">
        <f t="shared" si="293"/>
        <v>356.5267395054629</v>
      </c>
      <c r="Z896" s="2">
        <v>30</v>
      </c>
      <c r="AA896" s="2">
        <v>50</v>
      </c>
    </row>
    <row r="897" spans="2:27" x14ac:dyDescent="0.25">
      <c r="B897" s="62">
        <v>43415</v>
      </c>
      <c r="C897" s="70">
        <v>1</v>
      </c>
      <c r="D897" s="70">
        <v>10.56</v>
      </c>
      <c r="E897" s="94">
        <v>0.37</v>
      </c>
      <c r="F897" s="70">
        <v>5</v>
      </c>
      <c r="G897" s="60">
        <f t="shared" si="294"/>
        <v>4424.46</v>
      </c>
      <c r="H897" s="60">
        <f t="shared" si="295"/>
        <v>15.928055999999998</v>
      </c>
      <c r="I897" s="77">
        <f t="shared" si="296"/>
        <v>9.1593191489361683</v>
      </c>
      <c r="J897" s="78">
        <v>19</v>
      </c>
      <c r="K897" s="61">
        <f t="shared" si="297"/>
        <v>9.5000000000000001E-2</v>
      </c>
      <c r="L897" s="44">
        <f t="shared" ref="L897" si="305">H897</f>
        <v>15.928055999999998</v>
      </c>
      <c r="M897" s="45">
        <f t="shared" ref="M897" si="306">I897</f>
        <v>9.1593191489361683</v>
      </c>
      <c r="N897" s="46">
        <f>K897</f>
        <v>9.5000000000000001E-2</v>
      </c>
      <c r="O897" s="169"/>
      <c r="P897" s="171"/>
      <c r="Q897" s="173"/>
      <c r="V897" s="32">
        <v>420</v>
      </c>
      <c r="W897" s="2">
        <v>620</v>
      </c>
      <c r="X897" s="12">
        <f t="shared" si="292"/>
        <v>241.51811385853938</v>
      </c>
      <c r="Y897" s="12">
        <f t="shared" si="293"/>
        <v>356.5267395054629</v>
      </c>
      <c r="Z897" s="2">
        <v>30</v>
      </c>
      <c r="AA897" s="2">
        <v>50</v>
      </c>
    </row>
    <row r="898" spans="2:27" x14ac:dyDescent="0.25">
      <c r="B898" s="62">
        <v>43416</v>
      </c>
      <c r="C898" s="70">
        <v>1</v>
      </c>
      <c r="D898" s="70">
        <v>10.56</v>
      </c>
      <c r="E898" s="94">
        <v>0.21</v>
      </c>
      <c r="F898" s="70">
        <v>13</v>
      </c>
      <c r="G898" s="60">
        <f t="shared" si="294"/>
        <v>2511.1799999999998</v>
      </c>
      <c r="H898" s="60">
        <f t="shared" si="295"/>
        <v>23.504644799999998</v>
      </c>
      <c r="I898" s="77">
        <f t="shared" si="296"/>
        <v>13.516184473835535</v>
      </c>
      <c r="J898" s="78">
        <v>12</v>
      </c>
      <c r="K898" s="61">
        <f t="shared" si="297"/>
        <v>0.156</v>
      </c>
      <c r="L898" s="161">
        <f>SUM(H898:H901)</f>
        <v>152.56494719999998</v>
      </c>
      <c r="M898" s="163">
        <f>SUM(I898:I901)</f>
        <v>87.731424496837249</v>
      </c>
      <c r="N898" s="164">
        <f>SUM(K898:K901)</f>
        <v>0.92799999999999994</v>
      </c>
      <c r="O898" s="169"/>
      <c r="P898" s="171"/>
      <c r="Q898" s="173"/>
      <c r="V898" s="32">
        <v>420</v>
      </c>
      <c r="W898" s="2">
        <v>620</v>
      </c>
      <c r="X898" s="12">
        <f t="shared" si="292"/>
        <v>241.51811385853938</v>
      </c>
      <c r="Y898" s="12">
        <f t="shared" si="293"/>
        <v>356.5267395054629</v>
      </c>
      <c r="Z898" s="2">
        <v>30</v>
      </c>
      <c r="AA898" s="2">
        <v>50</v>
      </c>
    </row>
    <row r="899" spans="2:27" x14ac:dyDescent="0.25">
      <c r="B899" s="62">
        <v>43416</v>
      </c>
      <c r="C899" s="70">
        <v>3</v>
      </c>
      <c r="D899" s="70">
        <v>10.4</v>
      </c>
      <c r="E899" s="94">
        <v>0.28999999999999998</v>
      </c>
      <c r="F899" s="70">
        <v>9</v>
      </c>
      <c r="G899" s="60">
        <f t="shared" si="294"/>
        <v>3467.8199999999997</v>
      </c>
      <c r="H899" s="60">
        <f t="shared" si="295"/>
        <v>22.471473599999996</v>
      </c>
      <c r="I899" s="77">
        <f t="shared" si="296"/>
        <v>12.922066474985622</v>
      </c>
      <c r="J899" s="78">
        <v>16</v>
      </c>
      <c r="K899" s="61">
        <f t="shared" si="297"/>
        <v>0.14399999999999999</v>
      </c>
      <c r="L899" s="165"/>
      <c r="M899" s="165"/>
      <c r="N899" s="165"/>
      <c r="O899" s="169"/>
      <c r="P899" s="171"/>
      <c r="Q899" s="173"/>
      <c r="V899" s="32">
        <v>420</v>
      </c>
      <c r="W899" s="2">
        <v>620</v>
      </c>
      <c r="X899" s="12">
        <f t="shared" si="292"/>
        <v>241.51811385853938</v>
      </c>
      <c r="Y899" s="12">
        <f t="shared" si="293"/>
        <v>356.5267395054629</v>
      </c>
      <c r="Z899" s="2">
        <v>30</v>
      </c>
      <c r="AA899" s="2">
        <v>50</v>
      </c>
    </row>
    <row r="900" spans="2:27" x14ac:dyDescent="0.25">
      <c r="B900" s="62">
        <v>43416</v>
      </c>
      <c r="C900" s="70">
        <v>1</v>
      </c>
      <c r="D900" s="70">
        <v>10.25</v>
      </c>
      <c r="E900" s="94">
        <v>0.15</v>
      </c>
      <c r="F900" s="70">
        <v>11</v>
      </c>
      <c r="G900" s="60">
        <f t="shared" si="294"/>
        <v>1793.7</v>
      </c>
      <c r="H900" s="60">
        <f t="shared" si="295"/>
        <v>14.206104000000002</v>
      </c>
      <c r="I900" s="77">
        <f t="shared" si="296"/>
        <v>8.1691224841863139</v>
      </c>
      <c r="J900" s="78">
        <v>10</v>
      </c>
      <c r="K900" s="61">
        <f t="shared" si="297"/>
        <v>0.11</v>
      </c>
      <c r="L900" s="165"/>
      <c r="M900" s="165"/>
      <c r="N900" s="165"/>
      <c r="O900" s="169"/>
      <c r="P900" s="171"/>
      <c r="Q900" s="173"/>
      <c r="V900" s="32">
        <v>420</v>
      </c>
      <c r="W900" s="2">
        <v>620</v>
      </c>
      <c r="X900" s="12">
        <f t="shared" si="292"/>
        <v>241.51811385853938</v>
      </c>
      <c r="Y900" s="12">
        <f t="shared" si="293"/>
        <v>356.5267395054629</v>
      </c>
      <c r="Z900" s="2">
        <v>30</v>
      </c>
      <c r="AA900" s="2">
        <v>50</v>
      </c>
    </row>
    <row r="901" spans="2:27" x14ac:dyDescent="0.25">
      <c r="B901" s="62">
        <v>43416</v>
      </c>
      <c r="C901" s="70">
        <v>3</v>
      </c>
      <c r="D901" s="70">
        <v>10.09</v>
      </c>
      <c r="E901" s="94">
        <v>0.28999999999999998</v>
      </c>
      <c r="F901" s="70">
        <v>37</v>
      </c>
      <c r="G901" s="60">
        <f t="shared" si="294"/>
        <v>3467.8199999999997</v>
      </c>
      <c r="H901" s="60">
        <f t="shared" si="295"/>
        <v>92.382724799999991</v>
      </c>
      <c r="I901" s="77">
        <f t="shared" si="296"/>
        <v>53.124051063829782</v>
      </c>
      <c r="J901" s="78">
        <v>14</v>
      </c>
      <c r="K901" s="61">
        <f t="shared" si="297"/>
        <v>0.51800000000000002</v>
      </c>
      <c r="L901" s="162"/>
      <c r="M901" s="162"/>
      <c r="N901" s="162"/>
      <c r="O901" s="169"/>
      <c r="P901" s="171"/>
      <c r="Q901" s="173"/>
      <c r="V901" s="32">
        <v>420</v>
      </c>
      <c r="W901" s="2">
        <v>620</v>
      </c>
      <c r="X901" s="12">
        <f t="shared" si="292"/>
        <v>241.51811385853938</v>
      </c>
      <c r="Y901" s="12">
        <f t="shared" si="293"/>
        <v>356.5267395054629</v>
      </c>
      <c r="Z901" s="2">
        <v>30</v>
      </c>
      <c r="AA901" s="2">
        <v>50</v>
      </c>
    </row>
    <row r="902" spans="2:27" x14ac:dyDescent="0.25">
      <c r="B902" s="62">
        <v>43417</v>
      </c>
      <c r="C902" s="70">
        <v>1</v>
      </c>
      <c r="D902" s="70">
        <v>10.210000000000001</v>
      </c>
      <c r="E902" s="94">
        <v>0.34</v>
      </c>
      <c r="F902" s="70">
        <v>18</v>
      </c>
      <c r="G902" s="60">
        <f t="shared" si="294"/>
        <v>4065.7200000000003</v>
      </c>
      <c r="H902" s="60">
        <f t="shared" si="295"/>
        <v>52.691731200000007</v>
      </c>
      <c r="I902" s="77">
        <f t="shared" si="296"/>
        <v>30.300017941345605</v>
      </c>
      <c r="J902" s="78">
        <v>25</v>
      </c>
      <c r="K902" s="61">
        <f t="shared" si="297"/>
        <v>0.45</v>
      </c>
      <c r="L902" s="161">
        <f>SUM(H902:H905)</f>
        <v>277.40646720000007</v>
      </c>
      <c r="M902" s="163">
        <f>SUM(I902:I905)</f>
        <v>159.52068269120184</v>
      </c>
      <c r="N902" s="164">
        <f>SUM(K902:K905)</f>
        <v>1.8589999999999998</v>
      </c>
      <c r="O902" s="149">
        <f>SUM(L902:L915)/3</f>
        <v>268.07922720000005</v>
      </c>
      <c r="P902" s="156">
        <f>SUM(M902:M915)/3</f>
        <v>154.15711742380677</v>
      </c>
      <c r="Q902" s="157">
        <f>SUM(N902:N915)/3</f>
        <v>1.5056666666666665</v>
      </c>
      <c r="V902" s="32">
        <v>420</v>
      </c>
      <c r="W902" s="2">
        <v>620</v>
      </c>
      <c r="X902" s="12">
        <f t="shared" si="292"/>
        <v>241.51811385853938</v>
      </c>
      <c r="Y902" s="12">
        <f t="shared" si="293"/>
        <v>356.5267395054629</v>
      </c>
      <c r="Z902" s="2">
        <v>30</v>
      </c>
      <c r="AA902" s="2">
        <v>50</v>
      </c>
    </row>
    <row r="903" spans="2:27" x14ac:dyDescent="0.25">
      <c r="B903" s="62">
        <v>43417</v>
      </c>
      <c r="C903" s="70">
        <v>3</v>
      </c>
      <c r="D903" s="70">
        <v>11.2</v>
      </c>
      <c r="E903" s="94">
        <v>0.22</v>
      </c>
      <c r="F903" s="70">
        <v>27</v>
      </c>
      <c r="G903" s="26">
        <f t="shared" si="294"/>
        <v>2630.76</v>
      </c>
      <c r="H903" s="26">
        <f t="shared" si="295"/>
        <v>51.141974400000002</v>
      </c>
      <c r="I903" s="68">
        <f t="shared" si="296"/>
        <v>29.408840943070729</v>
      </c>
      <c r="J903" s="69">
        <v>21</v>
      </c>
      <c r="K903" s="31">
        <f t="shared" si="297"/>
        <v>0.56699999999999995</v>
      </c>
      <c r="L903" s="165"/>
      <c r="M903" s="165"/>
      <c r="N903" s="165"/>
      <c r="O903" s="147"/>
      <c r="P903" s="151"/>
      <c r="Q903" s="154"/>
      <c r="V903" s="32">
        <v>420</v>
      </c>
      <c r="W903" s="2">
        <v>620</v>
      </c>
      <c r="X903" s="12">
        <f t="shared" si="292"/>
        <v>241.51811385853938</v>
      </c>
      <c r="Y903" s="12">
        <f t="shared" si="293"/>
        <v>356.5267395054629</v>
      </c>
      <c r="Z903" s="2">
        <v>30</v>
      </c>
      <c r="AA903" s="2">
        <v>50</v>
      </c>
    </row>
    <row r="904" spans="2:27" x14ac:dyDescent="0.25">
      <c r="B904" s="62">
        <v>43417</v>
      </c>
      <c r="C904" s="70">
        <v>1</v>
      </c>
      <c r="D904" s="70">
        <v>10.89</v>
      </c>
      <c r="E904" s="94">
        <v>0.42</v>
      </c>
      <c r="F904" s="70">
        <v>20</v>
      </c>
      <c r="G904" s="26">
        <f t="shared" ref="G904:G907" si="307">E904*$M$1</f>
        <v>5022.3599999999997</v>
      </c>
      <c r="H904" s="26">
        <f t="shared" ref="H904:H907" si="308">F904*G904/1000*$O$2</f>
        <v>72.321984</v>
      </c>
      <c r="I904" s="68">
        <f t="shared" ref="I904:I907" si="309">H904/$M$2</f>
        <v>41.588259919493957</v>
      </c>
      <c r="J904" s="69">
        <v>19</v>
      </c>
      <c r="K904" s="31">
        <f t="shared" ref="K904:K907" si="310">J904*F904/1000</f>
        <v>0.38</v>
      </c>
      <c r="L904" s="166"/>
      <c r="M904" s="166"/>
      <c r="N904" s="166"/>
      <c r="O904" s="166"/>
      <c r="P904" s="166"/>
      <c r="Q904" s="174"/>
      <c r="V904" s="32">
        <v>420</v>
      </c>
      <c r="W904" s="2">
        <v>620</v>
      </c>
      <c r="X904" s="12">
        <f t="shared" ref="X904:X907" si="311">V904/$M$2</f>
        <v>241.51811385853938</v>
      </c>
      <c r="Y904" s="12">
        <f t="shared" ref="Y904:Y907" si="312">W904/$M$2</f>
        <v>356.5267395054629</v>
      </c>
      <c r="Z904" s="2">
        <v>30</v>
      </c>
      <c r="AA904" s="2">
        <v>50</v>
      </c>
    </row>
    <row r="905" spans="2:27" x14ac:dyDescent="0.25">
      <c r="B905" s="62">
        <v>43417</v>
      </c>
      <c r="C905" s="70">
        <v>3</v>
      </c>
      <c r="D905" s="70">
        <v>10.5</v>
      </c>
      <c r="E905" s="94">
        <v>0.56000000000000005</v>
      </c>
      <c r="F905" s="70">
        <v>21</v>
      </c>
      <c r="G905" s="26">
        <f t="shared" si="307"/>
        <v>6696.4800000000005</v>
      </c>
      <c r="H905" s="26">
        <f t="shared" si="308"/>
        <v>101.25077760000002</v>
      </c>
      <c r="I905" s="68">
        <f t="shared" si="309"/>
        <v>58.223563887291554</v>
      </c>
      <c r="J905" s="69">
        <v>22</v>
      </c>
      <c r="K905" s="31">
        <f t="shared" si="310"/>
        <v>0.46200000000000002</v>
      </c>
      <c r="L905" s="167"/>
      <c r="M905" s="167"/>
      <c r="N905" s="167"/>
      <c r="O905" s="166"/>
      <c r="P905" s="166"/>
      <c r="Q905" s="174"/>
      <c r="V905" s="32">
        <v>420</v>
      </c>
      <c r="W905" s="2">
        <v>620</v>
      </c>
      <c r="X905" s="12">
        <f t="shared" si="311"/>
        <v>241.51811385853938</v>
      </c>
      <c r="Y905" s="12">
        <f t="shared" si="312"/>
        <v>356.5267395054629</v>
      </c>
      <c r="Z905" s="2">
        <v>30</v>
      </c>
      <c r="AA905" s="2">
        <v>50</v>
      </c>
    </row>
    <row r="906" spans="2:27" x14ac:dyDescent="0.25">
      <c r="B906" s="62">
        <v>43418</v>
      </c>
      <c r="C906" s="70">
        <v>1</v>
      </c>
      <c r="D906" s="70">
        <v>10.6</v>
      </c>
      <c r="E906" s="94">
        <v>0.78</v>
      </c>
      <c r="F906" s="70">
        <v>7</v>
      </c>
      <c r="G906" s="26">
        <f t="shared" si="307"/>
        <v>9327.24</v>
      </c>
      <c r="H906" s="26">
        <f t="shared" si="308"/>
        <v>47.009289599999995</v>
      </c>
      <c r="I906" s="68">
        <f t="shared" si="309"/>
        <v>27.03236894767107</v>
      </c>
      <c r="J906" s="69">
        <v>27</v>
      </c>
      <c r="K906" s="31">
        <f t="shared" si="310"/>
        <v>0.189</v>
      </c>
      <c r="L906" s="161">
        <f>SUM(H906:H911)</f>
        <v>281.02256640000002</v>
      </c>
      <c r="M906" s="163">
        <f>SUM(I906:I911)</f>
        <v>161.60009568717649</v>
      </c>
      <c r="N906" s="164">
        <f>SUM(K906:K911)</f>
        <v>1.464</v>
      </c>
      <c r="O906" s="166"/>
      <c r="P906" s="166"/>
      <c r="Q906" s="174"/>
      <c r="V906" s="32">
        <v>420</v>
      </c>
      <c r="W906" s="2">
        <v>620</v>
      </c>
      <c r="X906" s="12">
        <f t="shared" si="311"/>
        <v>241.51811385853938</v>
      </c>
      <c r="Y906" s="12">
        <f t="shared" si="312"/>
        <v>356.5267395054629</v>
      </c>
      <c r="Z906" s="2">
        <v>30</v>
      </c>
      <c r="AA906" s="2">
        <v>50</v>
      </c>
    </row>
    <row r="907" spans="2:27" x14ac:dyDescent="0.25">
      <c r="B907" s="62">
        <v>43418</v>
      </c>
      <c r="C907" s="70">
        <v>3</v>
      </c>
      <c r="D907" s="70">
        <v>10.5</v>
      </c>
      <c r="E907" s="94">
        <v>0.22</v>
      </c>
      <c r="F907" s="70">
        <v>16</v>
      </c>
      <c r="G907" s="26">
        <f t="shared" si="307"/>
        <v>2630.76</v>
      </c>
      <c r="H907" s="26">
        <f t="shared" si="308"/>
        <v>30.306355200000002</v>
      </c>
      <c r="I907" s="68">
        <f t="shared" si="309"/>
        <v>17.427461299597471</v>
      </c>
      <c r="J907" s="69">
        <v>15</v>
      </c>
      <c r="K907" s="31">
        <f t="shared" si="310"/>
        <v>0.24</v>
      </c>
      <c r="L907" s="165"/>
      <c r="M907" s="165"/>
      <c r="N907" s="165"/>
      <c r="O907" s="166"/>
      <c r="P907" s="166"/>
      <c r="Q907" s="174"/>
      <c r="V907" s="32">
        <v>420</v>
      </c>
      <c r="W907" s="2">
        <v>620</v>
      </c>
      <c r="X907" s="12">
        <f t="shared" si="311"/>
        <v>241.51811385853938</v>
      </c>
      <c r="Y907" s="12">
        <f t="shared" si="312"/>
        <v>356.5267395054629</v>
      </c>
      <c r="Z907" s="2">
        <v>30</v>
      </c>
      <c r="AA907" s="2">
        <v>50</v>
      </c>
    </row>
    <row r="908" spans="2:27" x14ac:dyDescent="0.25">
      <c r="B908" s="62">
        <v>43418</v>
      </c>
      <c r="C908" s="70">
        <v>1</v>
      </c>
      <c r="D908" s="70">
        <v>10.15</v>
      </c>
      <c r="E908" s="94">
        <v>0.45</v>
      </c>
      <c r="F908" s="70">
        <v>19</v>
      </c>
      <c r="G908" s="26">
        <f t="shared" ref="G908:G954" si="313">E908*$M$1</f>
        <v>5381.1</v>
      </c>
      <c r="H908" s="26">
        <f t="shared" ref="H908:H954" si="314">F908*G908/1000*$O$2</f>
        <v>73.613448000000005</v>
      </c>
      <c r="I908" s="68">
        <f t="shared" ref="I908:I954" si="315">H908/$M$2</f>
        <v>42.330907418056356</v>
      </c>
      <c r="J908" s="69">
        <v>16</v>
      </c>
      <c r="K908" s="31">
        <f t="shared" ref="K908:K954" si="316">J908*F908/1000</f>
        <v>0.30399999999999999</v>
      </c>
      <c r="L908" s="165"/>
      <c r="M908" s="165"/>
      <c r="N908" s="165"/>
      <c r="O908" s="166"/>
      <c r="P908" s="166"/>
      <c r="Q908" s="174"/>
      <c r="V908" s="32">
        <v>420</v>
      </c>
      <c r="W908" s="2">
        <v>620</v>
      </c>
      <c r="X908" s="12">
        <f t="shared" ref="X908:X954" si="317">V908/$M$2</f>
        <v>241.51811385853938</v>
      </c>
      <c r="Y908" s="12">
        <f t="shared" ref="Y908:Y954" si="318">W908/$M$2</f>
        <v>356.5267395054629</v>
      </c>
      <c r="Z908" s="2">
        <v>30</v>
      </c>
      <c r="AA908" s="2">
        <v>50</v>
      </c>
    </row>
    <row r="909" spans="2:27" x14ac:dyDescent="0.25">
      <c r="B909" s="62">
        <v>43418</v>
      </c>
      <c r="C909" s="70">
        <v>3</v>
      </c>
      <c r="D909" s="70">
        <v>10.63</v>
      </c>
      <c r="E909" s="94">
        <v>0.32</v>
      </c>
      <c r="F909" s="70">
        <v>29</v>
      </c>
      <c r="G909" s="26">
        <f t="shared" si="313"/>
        <v>3826.56</v>
      </c>
      <c r="H909" s="26">
        <f t="shared" si="314"/>
        <v>79.898572799999997</v>
      </c>
      <c r="I909" s="68">
        <f t="shared" si="315"/>
        <v>45.945125244393324</v>
      </c>
      <c r="J909" s="69">
        <v>14</v>
      </c>
      <c r="K909" s="31">
        <f t="shared" si="316"/>
        <v>0.40600000000000003</v>
      </c>
      <c r="L909" s="165"/>
      <c r="M909" s="165"/>
      <c r="N909" s="165"/>
      <c r="O909" s="166"/>
      <c r="P909" s="166"/>
      <c r="Q909" s="174"/>
      <c r="V909" s="32">
        <v>420</v>
      </c>
      <c r="W909" s="2">
        <v>620</v>
      </c>
      <c r="X909" s="12">
        <f t="shared" si="317"/>
        <v>241.51811385853938</v>
      </c>
      <c r="Y909" s="12">
        <f t="shared" si="318"/>
        <v>356.5267395054629</v>
      </c>
      <c r="Z909" s="2">
        <v>30</v>
      </c>
      <c r="AA909" s="2">
        <v>50</v>
      </c>
    </row>
    <row r="910" spans="2:27" x14ac:dyDescent="0.25">
      <c r="B910" s="62">
        <v>43418</v>
      </c>
      <c r="C910" s="70">
        <v>1</v>
      </c>
      <c r="D910" s="70">
        <v>10.199999999999999</v>
      </c>
      <c r="E910" s="94">
        <v>0.22</v>
      </c>
      <c r="F910" s="70">
        <v>17</v>
      </c>
      <c r="G910" s="26">
        <f t="shared" si="313"/>
        <v>2630.76</v>
      </c>
      <c r="H910" s="26">
        <f t="shared" si="314"/>
        <v>32.200502399999998</v>
      </c>
      <c r="I910" s="68">
        <f t="shared" si="315"/>
        <v>18.516677630822308</v>
      </c>
      <c r="J910" s="69">
        <v>12</v>
      </c>
      <c r="K910" s="31">
        <f t="shared" si="316"/>
        <v>0.20399999999999999</v>
      </c>
      <c r="L910" s="166"/>
      <c r="M910" s="166"/>
      <c r="N910" s="166"/>
      <c r="O910" s="166"/>
      <c r="P910" s="166"/>
      <c r="Q910" s="174"/>
      <c r="V910" s="32">
        <v>420</v>
      </c>
      <c r="W910" s="2">
        <v>620</v>
      </c>
      <c r="X910" s="12">
        <f t="shared" si="317"/>
        <v>241.51811385853938</v>
      </c>
      <c r="Y910" s="12">
        <f t="shared" si="318"/>
        <v>356.5267395054629</v>
      </c>
      <c r="Z910" s="2">
        <v>30</v>
      </c>
      <c r="AA910" s="2">
        <v>50</v>
      </c>
    </row>
    <row r="911" spans="2:27" x14ac:dyDescent="0.25">
      <c r="B911" s="62">
        <v>43418</v>
      </c>
      <c r="C911" s="70">
        <v>3</v>
      </c>
      <c r="D911" s="70">
        <v>10.1</v>
      </c>
      <c r="E911" s="94">
        <v>0.19</v>
      </c>
      <c r="F911" s="70">
        <v>11</v>
      </c>
      <c r="G911" s="26">
        <f t="shared" si="313"/>
        <v>2272.02</v>
      </c>
      <c r="H911" s="26">
        <f t="shared" si="314"/>
        <v>17.994398399999998</v>
      </c>
      <c r="I911" s="68">
        <f t="shared" si="315"/>
        <v>10.347555146635996</v>
      </c>
      <c r="J911" s="69">
        <v>11</v>
      </c>
      <c r="K911" s="31">
        <f t="shared" si="316"/>
        <v>0.121</v>
      </c>
      <c r="L911" s="167"/>
      <c r="M911" s="167"/>
      <c r="N911" s="167"/>
      <c r="O911" s="166"/>
      <c r="P911" s="166"/>
      <c r="Q911" s="174"/>
      <c r="V911" s="32">
        <v>420</v>
      </c>
      <c r="W911" s="2">
        <v>620</v>
      </c>
      <c r="X911" s="12">
        <f t="shared" si="317"/>
        <v>241.51811385853938</v>
      </c>
      <c r="Y911" s="12">
        <f t="shared" si="318"/>
        <v>356.5267395054629</v>
      </c>
      <c r="Z911" s="2">
        <v>30</v>
      </c>
      <c r="AA911" s="2">
        <v>50</v>
      </c>
    </row>
    <row r="912" spans="2:27" x14ac:dyDescent="0.25">
      <c r="B912" s="62">
        <v>43419</v>
      </c>
      <c r="C912" s="70">
        <v>3</v>
      </c>
      <c r="D912" s="70">
        <v>10.199999999999999</v>
      </c>
      <c r="E912" s="94">
        <v>0.34</v>
      </c>
      <c r="F912" s="70">
        <v>21</v>
      </c>
      <c r="G912" s="26">
        <f t="shared" si="313"/>
        <v>4065.7200000000003</v>
      </c>
      <c r="H912" s="26">
        <f t="shared" si="314"/>
        <v>61.473686399999998</v>
      </c>
      <c r="I912" s="68">
        <f t="shared" si="315"/>
        <v>35.350020931569865</v>
      </c>
      <c r="J912" s="69">
        <v>15</v>
      </c>
      <c r="K912" s="31">
        <f t="shared" si="316"/>
        <v>0.315</v>
      </c>
      <c r="L912" s="161">
        <f>SUM(H912:H915)</f>
        <v>245.80864800000001</v>
      </c>
      <c r="M912" s="163">
        <f>SUM(I912:I915)</f>
        <v>141.35057389304197</v>
      </c>
      <c r="N912" s="164">
        <f>SUM(K912:K915)</f>
        <v>1.194</v>
      </c>
      <c r="O912" s="166"/>
      <c r="P912" s="166"/>
      <c r="Q912" s="174"/>
      <c r="V912" s="32">
        <v>420</v>
      </c>
      <c r="W912" s="2">
        <v>620</v>
      </c>
      <c r="X912" s="12">
        <f t="shared" si="317"/>
        <v>241.51811385853938</v>
      </c>
      <c r="Y912" s="12">
        <f t="shared" si="318"/>
        <v>356.5267395054629</v>
      </c>
      <c r="Z912" s="2">
        <v>30</v>
      </c>
      <c r="AA912" s="2">
        <v>50</v>
      </c>
    </row>
    <row r="913" spans="2:27" x14ac:dyDescent="0.25">
      <c r="B913" s="62">
        <v>43419</v>
      </c>
      <c r="C913" s="70">
        <v>1</v>
      </c>
      <c r="D913" s="70">
        <v>11.11</v>
      </c>
      <c r="E913" s="94">
        <v>0.44</v>
      </c>
      <c r="F913" s="70">
        <v>20</v>
      </c>
      <c r="G913" s="26">
        <f t="shared" si="313"/>
        <v>5261.52</v>
      </c>
      <c r="H913" s="26">
        <f t="shared" si="314"/>
        <v>75.765888000000004</v>
      </c>
      <c r="I913" s="68">
        <f t="shared" si="315"/>
        <v>43.568653248993677</v>
      </c>
      <c r="J913" s="69">
        <v>16</v>
      </c>
      <c r="K913" s="31">
        <f t="shared" si="316"/>
        <v>0.32</v>
      </c>
      <c r="L913" s="165"/>
      <c r="M913" s="165"/>
      <c r="N913" s="165"/>
      <c r="O913" s="166"/>
      <c r="P913" s="166"/>
      <c r="Q913" s="174"/>
      <c r="V913" s="32">
        <v>420</v>
      </c>
      <c r="W913" s="2">
        <v>620</v>
      </c>
      <c r="X913" s="12">
        <f t="shared" si="317"/>
        <v>241.51811385853938</v>
      </c>
      <c r="Y913" s="12">
        <f t="shared" si="318"/>
        <v>356.5267395054629</v>
      </c>
      <c r="Z913" s="2">
        <v>30</v>
      </c>
      <c r="AA913" s="2">
        <v>50</v>
      </c>
    </row>
    <row r="914" spans="2:27" x14ac:dyDescent="0.25">
      <c r="B914" s="62">
        <v>43419</v>
      </c>
      <c r="C914" s="70">
        <v>3</v>
      </c>
      <c r="D914" s="70">
        <v>11.15</v>
      </c>
      <c r="E914" s="94">
        <v>0.28000000000000003</v>
      </c>
      <c r="F914" s="70">
        <v>26</v>
      </c>
      <c r="G914" s="26">
        <f t="shared" si="313"/>
        <v>3348.2400000000002</v>
      </c>
      <c r="H914" s="26">
        <f t="shared" si="314"/>
        <v>62.679052800000001</v>
      </c>
      <c r="I914" s="68">
        <f t="shared" si="315"/>
        <v>36.043158596894763</v>
      </c>
      <c r="J914" s="69">
        <v>14</v>
      </c>
      <c r="K914" s="31">
        <f t="shared" si="316"/>
        <v>0.36399999999999999</v>
      </c>
      <c r="L914" s="166"/>
      <c r="M914" s="166"/>
      <c r="N914" s="166"/>
      <c r="O914" s="166"/>
      <c r="P914" s="166"/>
      <c r="Q914" s="174"/>
      <c r="V914" s="32">
        <v>420</v>
      </c>
      <c r="W914" s="2">
        <v>620</v>
      </c>
      <c r="X914" s="12">
        <f t="shared" si="317"/>
        <v>241.51811385853938</v>
      </c>
      <c r="Y914" s="12">
        <f t="shared" si="318"/>
        <v>356.5267395054629</v>
      </c>
      <c r="Z914" s="2">
        <v>30</v>
      </c>
      <c r="AA914" s="2">
        <v>50</v>
      </c>
    </row>
    <row r="915" spans="2:27" x14ac:dyDescent="0.25">
      <c r="B915" s="62">
        <v>43419</v>
      </c>
      <c r="C915" s="70">
        <v>1</v>
      </c>
      <c r="D915" s="70">
        <v>10.87</v>
      </c>
      <c r="E915" s="94">
        <v>0.41</v>
      </c>
      <c r="F915" s="70">
        <v>13</v>
      </c>
      <c r="G915" s="26">
        <f t="shared" si="313"/>
        <v>4902.78</v>
      </c>
      <c r="H915" s="26">
        <f t="shared" si="314"/>
        <v>45.890020799999995</v>
      </c>
      <c r="I915" s="68">
        <f t="shared" si="315"/>
        <v>26.388741115583663</v>
      </c>
      <c r="J915" s="69">
        <v>15</v>
      </c>
      <c r="K915" s="31">
        <f t="shared" si="316"/>
        <v>0.19500000000000001</v>
      </c>
      <c r="L915" s="167"/>
      <c r="M915" s="167"/>
      <c r="N915" s="167"/>
      <c r="O915" s="167"/>
      <c r="P915" s="167"/>
      <c r="Q915" s="175"/>
      <c r="V915" s="32">
        <v>420</v>
      </c>
      <c r="W915" s="2">
        <v>620</v>
      </c>
      <c r="X915" s="12">
        <f t="shared" si="317"/>
        <v>241.51811385853938</v>
      </c>
      <c r="Y915" s="12">
        <f t="shared" si="318"/>
        <v>356.5267395054629</v>
      </c>
      <c r="Z915" s="2">
        <v>30</v>
      </c>
      <c r="AA915" s="2">
        <v>50</v>
      </c>
    </row>
    <row r="916" spans="2:27" x14ac:dyDescent="0.25">
      <c r="B916" s="62">
        <v>43420</v>
      </c>
      <c r="C916" s="70">
        <v>3</v>
      </c>
      <c r="D916" s="70">
        <v>11.21</v>
      </c>
      <c r="E916" s="94">
        <v>0.64</v>
      </c>
      <c r="F916" s="70">
        <v>32</v>
      </c>
      <c r="G916" s="26">
        <f t="shared" si="313"/>
        <v>7653.12</v>
      </c>
      <c r="H916" s="26">
        <f t="shared" si="314"/>
        <v>176.32788479999999</v>
      </c>
      <c r="I916" s="68">
        <f t="shared" si="315"/>
        <v>101.39613847038527</v>
      </c>
      <c r="J916" s="69">
        <v>18</v>
      </c>
      <c r="K916" s="31">
        <f t="shared" si="316"/>
        <v>0.57599999999999996</v>
      </c>
      <c r="L916" s="44">
        <f t="shared" ref="L916:L918" si="319">H916</f>
        <v>176.32788479999999</v>
      </c>
      <c r="M916" s="45">
        <f t="shared" ref="M916:M918" si="320">I916</f>
        <v>101.39613847038527</v>
      </c>
      <c r="N916" s="46">
        <f>K916</f>
        <v>0.57599999999999996</v>
      </c>
      <c r="O916" s="149">
        <f>SUM(L916:L918)/3</f>
        <v>72.551577599999987</v>
      </c>
      <c r="P916" s="156">
        <f t="shared" ref="P916:Q916" si="321">SUM(M916:M918)/3</f>
        <v>41.720286141460605</v>
      </c>
      <c r="Q916" s="157">
        <f t="shared" si="321"/>
        <v>0.26199999999999996</v>
      </c>
      <c r="V916" s="32">
        <v>420</v>
      </c>
      <c r="W916" s="2">
        <v>620</v>
      </c>
      <c r="X916" s="12">
        <f t="shared" si="317"/>
        <v>241.51811385853938</v>
      </c>
      <c r="Y916" s="12">
        <f t="shared" si="318"/>
        <v>356.5267395054629</v>
      </c>
      <c r="Z916" s="2">
        <v>30</v>
      </c>
      <c r="AA916" s="2">
        <v>50</v>
      </c>
    </row>
    <row r="917" spans="2:27" x14ac:dyDescent="0.25">
      <c r="B917" s="62">
        <v>43421</v>
      </c>
      <c r="C917" s="70"/>
      <c r="D917" s="70"/>
      <c r="E917" s="94"/>
      <c r="F917" s="70">
        <v>0</v>
      </c>
      <c r="G917" s="26">
        <f t="shared" si="313"/>
        <v>0</v>
      </c>
      <c r="H917" s="26">
        <f t="shared" si="314"/>
        <v>0</v>
      </c>
      <c r="I917" s="68">
        <f t="shared" si="315"/>
        <v>0</v>
      </c>
      <c r="J917" s="69">
        <v>0</v>
      </c>
      <c r="K917" s="31">
        <f t="shared" si="316"/>
        <v>0</v>
      </c>
      <c r="L917" s="44">
        <f t="shared" si="319"/>
        <v>0</v>
      </c>
      <c r="M917" s="45">
        <f t="shared" si="320"/>
        <v>0</v>
      </c>
      <c r="N917" s="46">
        <f>K917</f>
        <v>0</v>
      </c>
      <c r="O917" s="147"/>
      <c r="P917" s="151"/>
      <c r="Q917" s="154"/>
      <c r="V917" s="32">
        <v>420</v>
      </c>
      <c r="W917" s="2">
        <v>620</v>
      </c>
      <c r="X917" s="12">
        <f t="shared" si="317"/>
        <v>241.51811385853938</v>
      </c>
      <c r="Y917" s="12">
        <f t="shared" si="318"/>
        <v>356.5267395054629</v>
      </c>
      <c r="Z917" s="2">
        <v>30</v>
      </c>
      <c r="AA917" s="2">
        <v>50</v>
      </c>
    </row>
    <row r="918" spans="2:27" x14ac:dyDescent="0.25">
      <c r="B918" s="62">
        <v>43422</v>
      </c>
      <c r="C918" s="70">
        <v>1</v>
      </c>
      <c r="D918" s="70">
        <v>10.86</v>
      </c>
      <c r="E918" s="94">
        <v>0.32</v>
      </c>
      <c r="F918" s="70">
        <v>15</v>
      </c>
      <c r="G918" s="26">
        <f t="shared" si="313"/>
        <v>3826.56</v>
      </c>
      <c r="H918" s="26">
        <f t="shared" si="314"/>
        <v>41.326847999999998</v>
      </c>
      <c r="I918" s="68">
        <f t="shared" si="315"/>
        <v>23.764719953996547</v>
      </c>
      <c r="J918" s="69">
        <v>14</v>
      </c>
      <c r="K918" s="31">
        <f t="shared" si="316"/>
        <v>0.21</v>
      </c>
      <c r="L918" s="44">
        <f t="shared" si="319"/>
        <v>41.326847999999998</v>
      </c>
      <c r="M918" s="45">
        <f t="shared" si="320"/>
        <v>23.764719953996547</v>
      </c>
      <c r="N918" s="46">
        <f>K918</f>
        <v>0.21</v>
      </c>
      <c r="O918" s="148"/>
      <c r="P918" s="152"/>
      <c r="Q918" s="155"/>
      <c r="V918" s="32">
        <v>420</v>
      </c>
      <c r="W918" s="2">
        <v>620</v>
      </c>
      <c r="X918" s="12">
        <f t="shared" si="317"/>
        <v>241.51811385853938</v>
      </c>
      <c r="Y918" s="12">
        <f t="shared" si="318"/>
        <v>356.5267395054629</v>
      </c>
      <c r="Z918" s="2">
        <v>30</v>
      </c>
      <c r="AA918" s="2">
        <v>50</v>
      </c>
    </row>
    <row r="919" spans="2:27" x14ac:dyDescent="0.25">
      <c r="B919" s="62">
        <v>43423</v>
      </c>
      <c r="C919" s="70">
        <v>1</v>
      </c>
      <c r="D919" s="70">
        <v>11.2</v>
      </c>
      <c r="E919" s="94">
        <v>0.42</v>
      </c>
      <c r="F919" s="70">
        <v>20</v>
      </c>
      <c r="G919" s="26">
        <f t="shared" si="313"/>
        <v>5022.3599999999997</v>
      </c>
      <c r="H919" s="26">
        <f t="shared" si="314"/>
        <v>72.321984</v>
      </c>
      <c r="I919" s="68">
        <f t="shared" si="315"/>
        <v>41.588259919493957</v>
      </c>
      <c r="J919" s="69">
        <v>15</v>
      </c>
      <c r="K919" s="31">
        <f t="shared" si="316"/>
        <v>0.3</v>
      </c>
      <c r="L919" s="161">
        <f>SUM(H919:H920)</f>
        <v>161.51909760000001</v>
      </c>
      <c r="M919" s="163">
        <f>SUM(I919:I920)</f>
        <v>92.880447153536522</v>
      </c>
      <c r="N919" s="164">
        <f>SUM(K919:K920)</f>
        <v>0.78099999999999992</v>
      </c>
      <c r="O919" s="149">
        <f>SUM(L919:L929)/3</f>
        <v>205.79048351999998</v>
      </c>
      <c r="P919" s="156">
        <f t="shared" ref="P919:Q919" si="322">SUM(M919:M929)/3</f>
        <v>118.33840340425532</v>
      </c>
      <c r="Q919" s="157">
        <f t="shared" si="322"/>
        <v>0.97433333333333338</v>
      </c>
      <c r="V919" s="32">
        <v>420</v>
      </c>
      <c r="W919" s="2">
        <v>620</v>
      </c>
      <c r="X919" s="12">
        <f t="shared" si="317"/>
        <v>241.51811385853938</v>
      </c>
      <c r="Y919" s="12">
        <f t="shared" si="318"/>
        <v>356.5267395054629</v>
      </c>
      <c r="Z919" s="2">
        <v>30</v>
      </c>
      <c r="AA919" s="2">
        <v>50</v>
      </c>
    </row>
    <row r="920" spans="2:27" x14ac:dyDescent="0.25">
      <c r="B920" s="62">
        <v>43423</v>
      </c>
      <c r="C920" s="70">
        <v>2</v>
      </c>
      <c r="D920" s="70">
        <v>11.25</v>
      </c>
      <c r="E920" s="94">
        <v>0.28000000000000003</v>
      </c>
      <c r="F920" s="70">
        <v>37</v>
      </c>
      <c r="G920" s="26">
        <f t="shared" si="313"/>
        <v>3348.2400000000002</v>
      </c>
      <c r="H920" s="26">
        <f t="shared" si="314"/>
        <v>89.197113600000009</v>
      </c>
      <c r="I920" s="68">
        <f t="shared" si="315"/>
        <v>51.292187234042558</v>
      </c>
      <c r="J920" s="69">
        <v>13</v>
      </c>
      <c r="K920" s="31">
        <f t="shared" si="316"/>
        <v>0.48099999999999998</v>
      </c>
      <c r="L920" s="162"/>
      <c r="M920" s="162"/>
      <c r="N920" s="162"/>
      <c r="O920" s="147"/>
      <c r="P920" s="151"/>
      <c r="Q920" s="154"/>
      <c r="V920" s="32">
        <v>420</v>
      </c>
      <c r="W920" s="2">
        <v>620</v>
      </c>
      <c r="X920" s="12">
        <f t="shared" si="317"/>
        <v>241.51811385853938</v>
      </c>
      <c r="Y920" s="12">
        <f t="shared" si="318"/>
        <v>356.5267395054629</v>
      </c>
      <c r="Z920" s="2">
        <v>30</v>
      </c>
      <c r="AA920" s="2">
        <v>50</v>
      </c>
    </row>
    <row r="921" spans="2:27" x14ac:dyDescent="0.25">
      <c r="B921" s="62">
        <v>43424</v>
      </c>
      <c r="C921" s="70">
        <v>3</v>
      </c>
      <c r="D921" s="70">
        <v>10.37</v>
      </c>
      <c r="E921" s="94">
        <v>0.19</v>
      </c>
      <c r="F921" s="70">
        <v>11</v>
      </c>
      <c r="G921" s="26">
        <f t="shared" si="313"/>
        <v>2272.02</v>
      </c>
      <c r="H921" s="26">
        <f t="shared" si="314"/>
        <v>17.994398399999998</v>
      </c>
      <c r="I921" s="68">
        <f t="shared" si="315"/>
        <v>10.347555146635996</v>
      </c>
      <c r="J921" s="69">
        <v>12</v>
      </c>
      <c r="K921" s="31">
        <f t="shared" si="316"/>
        <v>0.13200000000000001</v>
      </c>
      <c r="L921" s="161">
        <f>SUM(H921:H924)</f>
        <v>175.12251840000002</v>
      </c>
      <c r="M921" s="163">
        <f>SUM(I921:I924)</f>
        <v>100.70300080506038</v>
      </c>
      <c r="N921" s="164">
        <f>SUM(K921:K924)</f>
        <v>0.76600000000000001</v>
      </c>
      <c r="O921" s="147"/>
      <c r="P921" s="151"/>
      <c r="Q921" s="154"/>
      <c r="V921" s="32">
        <v>420</v>
      </c>
      <c r="W921" s="2">
        <v>620</v>
      </c>
      <c r="X921" s="12">
        <f t="shared" si="317"/>
        <v>241.51811385853938</v>
      </c>
      <c r="Y921" s="12">
        <f t="shared" si="318"/>
        <v>356.5267395054629</v>
      </c>
      <c r="Z921" s="2">
        <v>30</v>
      </c>
      <c r="AA921" s="2">
        <v>50</v>
      </c>
    </row>
    <row r="922" spans="2:27" x14ac:dyDescent="0.25">
      <c r="B922" s="62">
        <v>43424</v>
      </c>
      <c r="C922" s="70">
        <v>1</v>
      </c>
      <c r="D922" s="70">
        <v>10.199999999999999</v>
      </c>
      <c r="E922" s="94">
        <v>0.28999999999999998</v>
      </c>
      <c r="F922" s="70">
        <v>11</v>
      </c>
      <c r="G922" s="26">
        <f t="shared" si="313"/>
        <v>3467.8199999999997</v>
      </c>
      <c r="H922" s="26">
        <f t="shared" si="314"/>
        <v>27.4651344</v>
      </c>
      <c r="I922" s="68">
        <f t="shared" si="315"/>
        <v>15.793636802760206</v>
      </c>
      <c r="J922" s="69">
        <v>14</v>
      </c>
      <c r="K922" s="31">
        <f t="shared" si="316"/>
        <v>0.154</v>
      </c>
      <c r="L922" s="165"/>
      <c r="M922" s="165"/>
      <c r="N922" s="165"/>
      <c r="O922" s="147"/>
      <c r="P922" s="151"/>
      <c r="Q922" s="154"/>
      <c r="V922" s="32">
        <v>420</v>
      </c>
      <c r="W922" s="2">
        <v>620</v>
      </c>
      <c r="X922" s="12">
        <f t="shared" si="317"/>
        <v>241.51811385853938</v>
      </c>
      <c r="Y922" s="12">
        <f t="shared" si="318"/>
        <v>356.5267395054629</v>
      </c>
      <c r="Z922" s="2">
        <v>30</v>
      </c>
      <c r="AA922" s="2">
        <v>50</v>
      </c>
    </row>
    <row r="923" spans="2:27" x14ac:dyDescent="0.25">
      <c r="B923" s="62">
        <v>43424</v>
      </c>
      <c r="C923" s="70">
        <v>3</v>
      </c>
      <c r="D923" s="70">
        <v>10.7</v>
      </c>
      <c r="E923" s="94">
        <v>0.51</v>
      </c>
      <c r="F923" s="70">
        <v>22</v>
      </c>
      <c r="G923" s="26">
        <f t="shared" si="313"/>
        <v>6098.58</v>
      </c>
      <c r="H923" s="26">
        <f t="shared" si="314"/>
        <v>96.601507200000015</v>
      </c>
      <c r="I923" s="68">
        <f t="shared" si="315"/>
        <v>55.550032892466938</v>
      </c>
      <c r="J923" s="69">
        <v>16</v>
      </c>
      <c r="K923" s="31">
        <f t="shared" si="316"/>
        <v>0.35199999999999998</v>
      </c>
      <c r="L923" s="166"/>
      <c r="M923" s="166"/>
      <c r="N923" s="166"/>
      <c r="O923" s="147"/>
      <c r="P923" s="151"/>
      <c r="Q923" s="154"/>
      <c r="V923" s="32">
        <v>420</v>
      </c>
      <c r="W923" s="2">
        <v>620</v>
      </c>
      <c r="X923" s="12">
        <f t="shared" si="317"/>
        <v>241.51811385853938</v>
      </c>
      <c r="Y923" s="12">
        <f t="shared" si="318"/>
        <v>356.5267395054629</v>
      </c>
      <c r="Z923" s="2">
        <v>30</v>
      </c>
      <c r="AA923" s="2">
        <v>50</v>
      </c>
    </row>
    <row r="924" spans="2:27" x14ac:dyDescent="0.25">
      <c r="B924" s="62">
        <v>43424</v>
      </c>
      <c r="C924" s="70">
        <v>1</v>
      </c>
      <c r="D924" s="70">
        <v>10.23</v>
      </c>
      <c r="E924" s="94">
        <v>0.48</v>
      </c>
      <c r="F924" s="70">
        <v>8</v>
      </c>
      <c r="G924" s="26">
        <f t="shared" si="313"/>
        <v>5739.84</v>
      </c>
      <c r="H924" s="26">
        <f t="shared" si="314"/>
        <v>33.061478399999999</v>
      </c>
      <c r="I924" s="68">
        <f t="shared" si="315"/>
        <v>19.011775963197238</v>
      </c>
      <c r="J924" s="69">
        <v>16</v>
      </c>
      <c r="K924" s="31">
        <f t="shared" si="316"/>
        <v>0.128</v>
      </c>
      <c r="L924" s="167"/>
      <c r="M924" s="167"/>
      <c r="N924" s="167"/>
      <c r="O924" s="147"/>
      <c r="P924" s="151"/>
      <c r="Q924" s="154"/>
      <c r="V924" s="32">
        <v>420</v>
      </c>
      <c r="W924" s="2">
        <v>620</v>
      </c>
      <c r="X924" s="12">
        <f t="shared" si="317"/>
        <v>241.51811385853938</v>
      </c>
      <c r="Y924" s="12">
        <f t="shared" si="318"/>
        <v>356.5267395054629</v>
      </c>
      <c r="Z924" s="2">
        <v>30</v>
      </c>
      <c r="AA924" s="2">
        <v>50</v>
      </c>
    </row>
    <row r="925" spans="2:27" x14ac:dyDescent="0.25">
      <c r="B925" s="62">
        <v>43425</v>
      </c>
      <c r="C925" s="70">
        <v>3</v>
      </c>
      <c r="D925" s="70">
        <v>10.49</v>
      </c>
      <c r="E925" s="94">
        <v>0.27</v>
      </c>
      <c r="F925" s="70">
        <v>28</v>
      </c>
      <c r="G925" s="26">
        <f t="shared" si="313"/>
        <v>3228.6600000000003</v>
      </c>
      <c r="H925" s="26">
        <f t="shared" si="314"/>
        <v>65.089785599999999</v>
      </c>
      <c r="I925" s="68">
        <f t="shared" si="315"/>
        <v>37.429433927544565</v>
      </c>
      <c r="J925" s="69">
        <v>14</v>
      </c>
      <c r="K925" s="31">
        <f t="shared" si="316"/>
        <v>0.39200000000000002</v>
      </c>
      <c r="L925" s="161">
        <f>SUM(H925:H929)</f>
        <v>280.72983455999997</v>
      </c>
      <c r="M925" s="163">
        <f>SUM(I925:I929)</f>
        <v>161.43176225416906</v>
      </c>
      <c r="N925" s="164">
        <f>SUM(K925:K929)</f>
        <v>1.3759999999999999</v>
      </c>
      <c r="O925" s="147"/>
      <c r="P925" s="151"/>
      <c r="Q925" s="154"/>
      <c r="V925" s="32">
        <v>420</v>
      </c>
      <c r="W925" s="2">
        <v>620</v>
      </c>
      <c r="X925" s="12">
        <f t="shared" si="317"/>
        <v>241.51811385853938</v>
      </c>
      <c r="Y925" s="12">
        <f t="shared" si="318"/>
        <v>356.5267395054629</v>
      </c>
      <c r="Z925" s="2">
        <v>30</v>
      </c>
      <c r="AA925" s="2">
        <v>50</v>
      </c>
    </row>
    <row r="926" spans="2:27" x14ac:dyDescent="0.25">
      <c r="B926" s="62">
        <v>43425</v>
      </c>
      <c r="C926" s="70">
        <v>1</v>
      </c>
      <c r="D926" s="70">
        <v>10.48</v>
      </c>
      <c r="E926" s="94">
        <v>0.35</v>
      </c>
      <c r="F926" s="70">
        <v>16</v>
      </c>
      <c r="G926" s="26">
        <f t="shared" si="313"/>
        <v>4185.3</v>
      </c>
      <c r="H926" s="26">
        <f t="shared" si="314"/>
        <v>48.214655999999998</v>
      </c>
      <c r="I926" s="68">
        <f t="shared" si="315"/>
        <v>27.725506612995972</v>
      </c>
      <c r="J926" s="69">
        <v>15</v>
      </c>
      <c r="K926" s="31">
        <f t="shared" si="316"/>
        <v>0.24</v>
      </c>
      <c r="L926" s="165"/>
      <c r="M926" s="165"/>
      <c r="N926" s="165"/>
      <c r="O926" s="147"/>
      <c r="P926" s="151"/>
      <c r="Q926" s="154"/>
      <c r="V926" s="32">
        <v>420</v>
      </c>
      <c r="W926" s="2">
        <v>620</v>
      </c>
      <c r="X926" s="12">
        <f t="shared" si="317"/>
        <v>241.51811385853938</v>
      </c>
      <c r="Y926" s="12">
        <f t="shared" si="318"/>
        <v>356.5267395054629</v>
      </c>
      <c r="Z926" s="2">
        <v>30</v>
      </c>
      <c r="AA926" s="2">
        <v>50</v>
      </c>
    </row>
    <row r="927" spans="2:27" x14ac:dyDescent="0.25">
      <c r="B927" s="62">
        <v>43425</v>
      </c>
      <c r="C927" s="70">
        <v>3</v>
      </c>
      <c r="D927" s="70">
        <v>10.78</v>
      </c>
      <c r="E927" s="94">
        <v>0.45</v>
      </c>
      <c r="F927" s="70">
        <v>23</v>
      </c>
      <c r="G927" s="26">
        <f t="shared" si="313"/>
        <v>5381.1</v>
      </c>
      <c r="H927" s="26">
        <f t="shared" si="314"/>
        <v>89.111015999999992</v>
      </c>
      <c r="I927" s="68">
        <f t="shared" si="315"/>
        <v>51.24267740080505</v>
      </c>
      <c r="J927" s="69">
        <v>16</v>
      </c>
      <c r="K927" s="31">
        <f t="shared" si="316"/>
        <v>0.36799999999999999</v>
      </c>
      <c r="L927" s="165"/>
      <c r="M927" s="165"/>
      <c r="N927" s="165"/>
      <c r="O927" s="147"/>
      <c r="P927" s="151"/>
      <c r="Q927" s="154"/>
      <c r="V927" s="32">
        <v>420</v>
      </c>
      <c r="W927" s="2">
        <v>620</v>
      </c>
      <c r="X927" s="12">
        <f t="shared" si="317"/>
        <v>241.51811385853938</v>
      </c>
      <c r="Y927" s="12">
        <f t="shared" si="318"/>
        <v>356.5267395054629</v>
      </c>
      <c r="Z927" s="2">
        <v>30</v>
      </c>
      <c r="AA927" s="2">
        <v>50</v>
      </c>
    </row>
    <row r="928" spans="2:27" x14ac:dyDescent="0.25">
      <c r="B928" s="62">
        <v>43425</v>
      </c>
      <c r="C928" s="70">
        <v>1</v>
      </c>
      <c r="D928" s="70">
        <v>11.5</v>
      </c>
      <c r="E928" s="94">
        <v>0.27</v>
      </c>
      <c r="F928" s="70">
        <v>14</v>
      </c>
      <c r="G928" s="26">
        <f t="shared" si="313"/>
        <v>3228.6600000000003</v>
      </c>
      <c r="H928" s="26">
        <f t="shared" si="314"/>
        <v>32.5448928</v>
      </c>
      <c r="I928" s="68">
        <f t="shared" si="315"/>
        <v>18.714716963772283</v>
      </c>
      <c r="J928" s="69">
        <v>14</v>
      </c>
      <c r="K928" s="31">
        <f t="shared" si="316"/>
        <v>0.19600000000000001</v>
      </c>
      <c r="L928" s="165"/>
      <c r="M928" s="165"/>
      <c r="N928" s="165"/>
      <c r="O928" s="147"/>
      <c r="P928" s="151"/>
      <c r="Q928" s="154"/>
      <c r="V928" s="32">
        <v>420</v>
      </c>
      <c r="W928" s="2">
        <v>620</v>
      </c>
      <c r="X928" s="12">
        <f t="shared" si="317"/>
        <v>241.51811385853938</v>
      </c>
      <c r="Y928" s="12">
        <f t="shared" si="318"/>
        <v>356.5267395054629</v>
      </c>
      <c r="Z928" s="2">
        <v>30</v>
      </c>
      <c r="AA928" s="2">
        <v>50</v>
      </c>
    </row>
    <row r="929" spans="2:27" x14ac:dyDescent="0.25">
      <c r="B929" s="62">
        <v>43425</v>
      </c>
      <c r="C929" s="70">
        <v>3</v>
      </c>
      <c r="D929" s="70">
        <v>10.8</v>
      </c>
      <c r="E929" s="94">
        <v>0.443</v>
      </c>
      <c r="F929" s="70">
        <v>12</v>
      </c>
      <c r="G929" s="26">
        <f t="shared" si="313"/>
        <v>5297.3940000000002</v>
      </c>
      <c r="H929" s="26">
        <f t="shared" si="314"/>
        <v>45.769484159999998</v>
      </c>
      <c r="I929" s="68">
        <f t="shared" si="315"/>
        <v>26.319427349051175</v>
      </c>
      <c r="J929" s="69">
        <v>15</v>
      </c>
      <c r="K929" s="31">
        <f t="shared" si="316"/>
        <v>0.18</v>
      </c>
      <c r="L929" s="167"/>
      <c r="M929" s="167"/>
      <c r="N929" s="167"/>
      <c r="O929" s="148"/>
      <c r="P929" s="152"/>
      <c r="Q929" s="155"/>
      <c r="V929" s="32">
        <v>420</v>
      </c>
      <c r="W929" s="2">
        <v>620</v>
      </c>
      <c r="X929" s="12">
        <f t="shared" si="317"/>
        <v>241.51811385853938</v>
      </c>
      <c r="Y929" s="12">
        <f t="shared" si="318"/>
        <v>356.5267395054629</v>
      </c>
      <c r="Z929" s="2">
        <v>30</v>
      </c>
      <c r="AA929" s="2">
        <v>50</v>
      </c>
    </row>
    <row r="930" spans="2:27" x14ac:dyDescent="0.25">
      <c r="B930" s="62">
        <v>43426</v>
      </c>
      <c r="C930" s="70">
        <v>3</v>
      </c>
      <c r="D930" s="70">
        <v>10.5</v>
      </c>
      <c r="E930" s="94">
        <v>0.34</v>
      </c>
      <c r="F930" s="70">
        <v>18</v>
      </c>
      <c r="G930" s="26">
        <f t="shared" si="313"/>
        <v>4065.7200000000003</v>
      </c>
      <c r="H930" s="26">
        <f t="shared" si="314"/>
        <v>52.691731200000007</v>
      </c>
      <c r="I930" s="68">
        <f t="shared" si="315"/>
        <v>30.300017941345605</v>
      </c>
      <c r="J930" s="69">
        <v>14</v>
      </c>
      <c r="K930" s="31">
        <f t="shared" si="316"/>
        <v>0.252</v>
      </c>
      <c r="L930" s="161">
        <f>SUM(H930:H934)</f>
        <v>294.45379200000002</v>
      </c>
      <c r="M930" s="163">
        <f>SUM(I930:I934)</f>
        <v>169.32362967222539</v>
      </c>
      <c r="N930" s="164">
        <f>SUM(K930:K934)</f>
        <v>1.216</v>
      </c>
      <c r="O930" s="149">
        <f>SUM(L930:L936)/3</f>
        <v>98.151264000000012</v>
      </c>
      <c r="P930" s="156">
        <f t="shared" ref="P930:Q930" si="323">SUM(M930:M936)/3</f>
        <v>56.441209890741796</v>
      </c>
      <c r="Q930" s="157">
        <f t="shared" si="323"/>
        <v>0.40533333333333332</v>
      </c>
      <c r="V930" s="32">
        <v>420</v>
      </c>
      <c r="W930" s="2">
        <v>620</v>
      </c>
      <c r="X930" s="12">
        <f t="shared" si="317"/>
        <v>241.51811385853938</v>
      </c>
      <c r="Y930" s="12">
        <f t="shared" si="318"/>
        <v>356.5267395054629</v>
      </c>
      <c r="Z930" s="2">
        <v>30</v>
      </c>
      <c r="AA930" s="2">
        <v>50</v>
      </c>
    </row>
    <row r="931" spans="2:27" x14ac:dyDescent="0.25">
      <c r="B931" s="62">
        <v>43426</v>
      </c>
      <c r="C931" s="70">
        <v>1</v>
      </c>
      <c r="D931" s="70">
        <v>10.33</v>
      </c>
      <c r="E931" s="94">
        <v>0.47</v>
      </c>
      <c r="F931" s="70">
        <v>16</v>
      </c>
      <c r="G931" s="26">
        <f t="shared" si="313"/>
        <v>5620.2599999999993</v>
      </c>
      <c r="H931" s="26">
        <f t="shared" si="314"/>
        <v>64.74539519999999</v>
      </c>
      <c r="I931" s="68">
        <f t="shared" si="315"/>
        <v>37.231394594594583</v>
      </c>
      <c r="J931" s="69">
        <v>16</v>
      </c>
      <c r="K931" s="31">
        <f t="shared" si="316"/>
        <v>0.25600000000000001</v>
      </c>
      <c r="L931" s="165"/>
      <c r="M931" s="165"/>
      <c r="N931" s="165"/>
      <c r="O931" s="147"/>
      <c r="P931" s="151"/>
      <c r="Q931" s="154"/>
      <c r="V931" s="32">
        <v>420</v>
      </c>
      <c r="W931" s="2">
        <v>620</v>
      </c>
      <c r="X931" s="12">
        <f t="shared" si="317"/>
        <v>241.51811385853938</v>
      </c>
      <c r="Y931" s="12">
        <f t="shared" si="318"/>
        <v>356.5267395054629</v>
      </c>
      <c r="Z931" s="2">
        <v>30</v>
      </c>
      <c r="AA931" s="2">
        <v>50</v>
      </c>
    </row>
    <row r="932" spans="2:27" x14ac:dyDescent="0.25">
      <c r="B932" s="62">
        <v>43426</v>
      </c>
      <c r="C932" s="70">
        <v>3</v>
      </c>
      <c r="D932" s="70">
        <v>10.29</v>
      </c>
      <c r="E932" s="94">
        <v>0.4</v>
      </c>
      <c r="F932" s="70">
        <v>28</v>
      </c>
      <c r="G932" s="26">
        <f t="shared" si="313"/>
        <v>4783.2</v>
      </c>
      <c r="H932" s="26">
        <f t="shared" si="314"/>
        <v>96.429311999999996</v>
      </c>
      <c r="I932" s="68">
        <f t="shared" si="315"/>
        <v>55.451013225991943</v>
      </c>
      <c r="J932" s="69">
        <v>15</v>
      </c>
      <c r="K932" s="31">
        <f t="shared" si="316"/>
        <v>0.42</v>
      </c>
      <c r="L932" s="165"/>
      <c r="M932" s="165"/>
      <c r="N932" s="165"/>
      <c r="O932" s="147"/>
      <c r="P932" s="151"/>
      <c r="Q932" s="154"/>
      <c r="V932" s="32">
        <v>420</v>
      </c>
      <c r="W932" s="2">
        <v>620</v>
      </c>
      <c r="X932" s="12">
        <f t="shared" si="317"/>
        <v>241.51811385853938</v>
      </c>
      <c r="Y932" s="12">
        <f t="shared" si="318"/>
        <v>356.5267395054629</v>
      </c>
      <c r="Z932" s="2">
        <v>30</v>
      </c>
      <c r="AA932" s="2">
        <v>50</v>
      </c>
    </row>
    <row r="933" spans="2:27" x14ac:dyDescent="0.25">
      <c r="B933" s="62">
        <v>43426</v>
      </c>
      <c r="C933" s="70">
        <v>1</v>
      </c>
      <c r="D933" s="70">
        <v>9.89</v>
      </c>
      <c r="E933" s="94">
        <v>0.34</v>
      </c>
      <c r="F933" s="70">
        <v>8</v>
      </c>
      <c r="G933" s="26">
        <f t="shared" si="313"/>
        <v>4065.7200000000003</v>
      </c>
      <c r="H933" s="26">
        <f t="shared" si="314"/>
        <v>23.418547200000003</v>
      </c>
      <c r="I933" s="68">
        <f t="shared" si="315"/>
        <v>13.466674640598045</v>
      </c>
      <c r="J933" s="69">
        <v>14</v>
      </c>
      <c r="K933" s="31">
        <f t="shared" si="316"/>
        <v>0.112</v>
      </c>
      <c r="L933" s="165"/>
      <c r="M933" s="165"/>
      <c r="N933" s="165"/>
      <c r="O933" s="147"/>
      <c r="P933" s="151"/>
      <c r="Q933" s="154"/>
      <c r="V933" s="32">
        <v>420</v>
      </c>
      <c r="W933" s="2">
        <v>620</v>
      </c>
      <c r="X933" s="12">
        <f t="shared" si="317"/>
        <v>241.51811385853938</v>
      </c>
      <c r="Y933" s="12">
        <f t="shared" si="318"/>
        <v>356.5267395054629</v>
      </c>
      <c r="Z933" s="2">
        <v>30</v>
      </c>
      <c r="AA933" s="2">
        <v>50</v>
      </c>
    </row>
    <row r="934" spans="2:27" x14ac:dyDescent="0.25">
      <c r="B934" s="62">
        <v>43426</v>
      </c>
      <c r="C934" s="70">
        <v>1</v>
      </c>
      <c r="D934" s="70">
        <v>10.199999999999999</v>
      </c>
      <c r="E934" s="94">
        <v>0.83</v>
      </c>
      <c r="F934" s="70">
        <v>8</v>
      </c>
      <c r="G934" s="26">
        <f t="shared" si="313"/>
        <v>9925.14</v>
      </c>
      <c r="H934" s="26">
        <f t="shared" si="314"/>
        <v>57.168806399999994</v>
      </c>
      <c r="I934" s="68">
        <f t="shared" si="315"/>
        <v>32.874529269695223</v>
      </c>
      <c r="J934" s="69">
        <v>22</v>
      </c>
      <c r="K934" s="31">
        <f t="shared" si="316"/>
        <v>0.17599999999999999</v>
      </c>
      <c r="L934" s="167"/>
      <c r="M934" s="167"/>
      <c r="N934" s="167"/>
      <c r="O934" s="147"/>
      <c r="P934" s="151"/>
      <c r="Q934" s="154"/>
      <c r="V934" s="32">
        <v>420</v>
      </c>
      <c r="W934" s="2">
        <v>620</v>
      </c>
      <c r="X934" s="12">
        <f t="shared" si="317"/>
        <v>241.51811385853938</v>
      </c>
      <c r="Y934" s="12">
        <f t="shared" si="318"/>
        <v>356.5267395054629</v>
      </c>
      <c r="Z934" s="2">
        <v>30</v>
      </c>
      <c r="AA934" s="2">
        <v>50</v>
      </c>
    </row>
    <row r="935" spans="2:27" x14ac:dyDescent="0.25">
      <c r="B935" s="62">
        <v>43427</v>
      </c>
      <c r="C935" s="70"/>
      <c r="D935" s="70"/>
      <c r="E935" s="94"/>
      <c r="F935" s="70">
        <v>0</v>
      </c>
      <c r="G935" s="26">
        <f t="shared" si="313"/>
        <v>0</v>
      </c>
      <c r="H935" s="26">
        <f t="shared" si="314"/>
        <v>0</v>
      </c>
      <c r="I935" s="68">
        <f t="shared" si="315"/>
        <v>0</v>
      </c>
      <c r="J935" s="69">
        <v>0</v>
      </c>
      <c r="K935" s="31">
        <f t="shared" si="316"/>
        <v>0</v>
      </c>
      <c r="L935" s="44">
        <f t="shared" ref="L935:L937" si="324">H935</f>
        <v>0</v>
      </c>
      <c r="M935" s="45">
        <f t="shared" ref="M935:M937" si="325">I935</f>
        <v>0</v>
      </c>
      <c r="N935" s="46">
        <f>K935</f>
        <v>0</v>
      </c>
      <c r="O935" s="147"/>
      <c r="P935" s="151"/>
      <c r="Q935" s="154"/>
      <c r="V935" s="32">
        <v>420</v>
      </c>
      <c r="W935" s="2">
        <v>620</v>
      </c>
      <c r="X935" s="12">
        <f t="shared" si="317"/>
        <v>241.51811385853938</v>
      </c>
      <c r="Y935" s="12">
        <f t="shared" si="318"/>
        <v>356.5267395054629</v>
      </c>
      <c r="Z935" s="2">
        <v>30</v>
      </c>
      <c r="AA935" s="2">
        <v>50</v>
      </c>
    </row>
    <row r="936" spans="2:27" x14ac:dyDescent="0.25">
      <c r="B936" s="62">
        <v>43428</v>
      </c>
      <c r="C936" s="70"/>
      <c r="D936" s="70"/>
      <c r="E936" s="94"/>
      <c r="F936" s="70">
        <v>0</v>
      </c>
      <c r="G936" s="26">
        <f t="shared" si="313"/>
        <v>0</v>
      </c>
      <c r="H936" s="26">
        <f t="shared" si="314"/>
        <v>0</v>
      </c>
      <c r="I936" s="68">
        <f t="shared" si="315"/>
        <v>0</v>
      </c>
      <c r="J936" s="69">
        <v>0</v>
      </c>
      <c r="K936" s="31">
        <f t="shared" si="316"/>
        <v>0</v>
      </c>
      <c r="L936" s="44">
        <f t="shared" si="324"/>
        <v>0</v>
      </c>
      <c r="M936" s="45">
        <f t="shared" si="325"/>
        <v>0</v>
      </c>
      <c r="N936" s="46">
        <f>K936</f>
        <v>0</v>
      </c>
      <c r="O936" s="148"/>
      <c r="P936" s="152"/>
      <c r="Q936" s="155"/>
      <c r="V936" s="32">
        <v>420</v>
      </c>
      <c r="W936" s="2">
        <v>620</v>
      </c>
      <c r="X936" s="12">
        <f t="shared" si="317"/>
        <v>241.51811385853938</v>
      </c>
      <c r="Y936" s="12">
        <f t="shared" si="318"/>
        <v>356.5267395054629</v>
      </c>
      <c r="Z936" s="2">
        <v>30</v>
      </c>
      <c r="AA936" s="2">
        <v>50</v>
      </c>
    </row>
    <row r="937" spans="2:27" x14ac:dyDescent="0.25">
      <c r="B937" s="62">
        <v>43429</v>
      </c>
      <c r="C937" s="70">
        <v>3</v>
      </c>
      <c r="D937" s="70">
        <v>10</v>
      </c>
      <c r="E937" s="94">
        <v>0.37</v>
      </c>
      <c r="F937" s="70">
        <v>32</v>
      </c>
      <c r="G937" s="26">
        <f t="shared" si="313"/>
        <v>4424.46</v>
      </c>
      <c r="H937" s="26">
        <f t="shared" si="314"/>
        <v>101.9395584</v>
      </c>
      <c r="I937" s="68">
        <f t="shared" si="315"/>
        <v>58.619642553191483</v>
      </c>
      <c r="J937" s="69">
        <v>15</v>
      </c>
      <c r="K937" s="31">
        <f t="shared" si="316"/>
        <v>0.48</v>
      </c>
      <c r="L937" s="44">
        <f t="shared" si="324"/>
        <v>101.9395584</v>
      </c>
      <c r="M937" s="45">
        <f t="shared" si="325"/>
        <v>58.619642553191483</v>
      </c>
      <c r="N937" s="46">
        <f>K937</f>
        <v>0.48</v>
      </c>
      <c r="O937" s="149">
        <f>SUM(L937:L946)/3</f>
        <v>228.56042880000004</v>
      </c>
      <c r="P937" s="156">
        <f t="shared" ref="P937:Q937" si="326">SUM(M937:M946)/3</f>
        <v>131.43210396779759</v>
      </c>
      <c r="Q937" s="157">
        <f t="shared" si="326"/>
        <v>1.0803333333333334</v>
      </c>
      <c r="V937" s="32">
        <v>420</v>
      </c>
      <c r="W937" s="2">
        <v>620</v>
      </c>
      <c r="X937" s="12">
        <f t="shared" si="317"/>
        <v>241.51811385853938</v>
      </c>
      <c r="Y937" s="12">
        <f t="shared" si="318"/>
        <v>356.5267395054629</v>
      </c>
      <c r="Z937" s="2">
        <v>30</v>
      </c>
      <c r="AA937" s="2">
        <v>50</v>
      </c>
    </row>
    <row r="938" spans="2:27" x14ac:dyDescent="0.25">
      <c r="B938" s="62">
        <v>43430</v>
      </c>
      <c r="C938" s="70">
        <v>1</v>
      </c>
      <c r="D938" s="70">
        <v>10.84</v>
      </c>
      <c r="E938" s="94">
        <v>0.48</v>
      </c>
      <c r="F938" s="70">
        <v>19</v>
      </c>
      <c r="G938" s="26">
        <f t="shared" si="313"/>
        <v>5739.84</v>
      </c>
      <c r="H938" s="26">
        <f t="shared" si="314"/>
        <v>78.521011200000004</v>
      </c>
      <c r="I938" s="68">
        <f t="shared" si="315"/>
        <v>45.152967912593446</v>
      </c>
      <c r="J938" s="69">
        <v>17</v>
      </c>
      <c r="K938" s="31">
        <f t="shared" si="316"/>
        <v>0.32300000000000001</v>
      </c>
      <c r="L938" s="161">
        <f>SUM(H938:H942)</f>
        <v>291.09598560000001</v>
      </c>
      <c r="M938" s="163">
        <f>SUM(I938:I942)</f>
        <v>167.39274617596317</v>
      </c>
      <c r="N938" s="164">
        <f>SUM(K938:K942)</f>
        <v>1.4200000000000002</v>
      </c>
      <c r="O938" s="147"/>
      <c r="P938" s="151"/>
      <c r="Q938" s="154"/>
      <c r="V938" s="32">
        <v>420</v>
      </c>
      <c r="W938" s="2">
        <v>620</v>
      </c>
      <c r="X938" s="12">
        <f t="shared" si="317"/>
        <v>241.51811385853938</v>
      </c>
      <c r="Y938" s="12">
        <f t="shared" si="318"/>
        <v>356.5267395054629</v>
      </c>
      <c r="Z938" s="2">
        <v>30</v>
      </c>
      <c r="AA938" s="2">
        <v>50</v>
      </c>
    </row>
    <row r="939" spans="2:27" x14ac:dyDescent="0.25">
      <c r="B939" s="62">
        <v>43430</v>
      </c>
      <c r="C939" s="70">
        <v>3</v>
      </c>
      <c r="D939" s="70">
        <v>10.07</v>
      </c>
      <c r="E939" s="94">
        <v>0.24</v>
      </c>
      <c r="F939" s="70">
        <v>36</v>
      </c>
      <c r="G939" s="26">
        <f t="shared" si="313"/>
        <v>2869.92</v>
      </c>
      <c r="H939" s="26">
        <f t="shared" si="314"/>
        <v>74.388326399999983</v>
      </c>
      <c r="I939" s="68">
        <f t="shared" si="315"/>
        <v>42.776495917193778</v>
      </c>
      <c r="J939" s="69">
        <v>13</v>
      </c>
      <c r="K939" s="31">
        <f t="shared" si="316"/>
        <v>0.46800000000000003</v>
      </c>
      <c r="L939" s="165"/>
      <c r="M939" s="165"/>
      <c r="N939" s="165"/>
      <c r="O939" s="147"/>
      <c r="P939" s="151"/>
      <c r="Q939" s="154"/>
      <c r="V939" s="32">
        <v>420</v>
      </c>
      <c r="W939" s="2">
        <v>620</v>
      </c>
      <c r="X939" s="12">
        <f t="shared" si="317"/>
        <v>241.51811385853938</v>
      </c>
      <c r="Y939" s="12">
        <f t="shared" si="318"/>
        <v>356.5267395054629</v>
      </c>
      <c r="Z939" s="2">
        <v>30</v>
      </c>
      <c r="AA939" s="2">
        <v>50</v>
      </c>
    </row>
    <row r="940" spans="2:27" x14ac:dyDescent="0.25">
      <c r="B940" s="62">
        <v>43430</v>
      </c>
      <c r="C940" s="70">
        <v>1</v>
      </c>
      <c r="D940" s="70">
        <v>10.35</v>
      </c>
      <c r="E940" s="94">
        <v>0.3</v>
      </c>
      <c r="F940" s="70">
        <v>18</v>
      </c>
      <c r="G940" s="26">
        <f t="shared" si="313"/>
        <v>3587.4</v>
      </c>
      <c r="H940" s="26">
        <f t="shared" si="314"/>
        <v>46.492703999999996</v>
      </c>
      <c r="I940" s="68">
        <f t="shared" si="315"/>
        <v>26.735309948246115</v>
      </c>
      <c r="J940" s="69">
        <v>14</v>
      </c>
      <c r="K940" s="31">
        <f t="shared" si="316"/>
        <v>0.252</v>
      </c>
      <c r="L940" s="165"/>
      <c r="M940" s="165"/>
      <c r="N940" s="165"/>
      <c r="O940" s="147"/>
      <c r="P940" s="151"/>
      <c r="Q940" s="154"/>
      <c r="V940" s="32">
        <v>420</v>
      </c>
      <c r="W940" s="2">
        <v>620</v>
      </c>
      <c r="X940" s="12">
        <f t="shared" si="317"/>
        <v>241.51811385853938</v>
      </c>
      <c r="Y940" s="12">
        <f t="shared" si="318"/>
        <v>356.5267395054629</v>
      </c>
      <c r="Z940" s="2">
        <v>30</v>
      </c>
      <c r="AA940" s="2">
        <v>50</v>
      </c>
    </row>
    <row r="941" spans="2:27" x14ac:dyDescent="0.25">
      <c r="B941" s="62">
        <v>43430</v>
      </c>
      <c r="C941" s="70">
        <v>3</v>
      </c>
      <c r="D941" s="70">
        <v>10.09</v>
      </c>
      <c r="E941" s="94">
        <v>0.84</v>
      </c>
      <c r="F941" s="70">
        <v>10</v>
      </c>
      <c r="G941" s="26">
        <f t="shared" si="313"/>
        <v>10044.719999999999</v>
      </c>
      <c r="H941" s="26">
        <f t="shared" si="314"/>
        <v>72.321984</v>
      </c>
      <c r="I941" s="68">
        <f t="shared" si="315"/>
        <v>41.588259919493957</v>
      </c>
      <c r="J941" s="69">
        <v>26</v>
      </c>
      <c r="K941" s="31">
        <f t="shared" si="316"/>
        <v>0.26</v>
      </c>
      <c r="L941" s="165"/>
      <c r="M941" s="165"/>
      <c r="N941" s="165"/>
      <c r="O941" s="147"/>
      <c r="P941" s="151"/>
      <c r="Q941" s="154"/>
      <c r="V941" s="32">
        <v>420</v>
      </c>
      <c r="W941" s="2">
        <v>620</v>
      </c>
      <c r="X941" s="12">
        <f t="shared" si="317"/>
        <v>241.51811385853938</v>
      </c>
      <c r="Y941" s="12">
        <f t="shared" si="318"/>
        <v>356.5267395054629</v>
      </c>
      <c r="Z941" s="2">
        <v>30</v>
      </c>
      <c r="AA941" s="2">
        <v>50</v>
      </c>
    </row>
    <row r="942" spans="2:27" x14ac:dyDescent="0.25">
      <c r="B942" s="62">
        <v>43430</v>
      </c>
      <c r="C942" s="70">
        <v>1</v>
      </c>
      <c r="D942" s="70">
        <v>10.039999999999999</v>
      </c>
      <c r="E942" s="94">
        <v>0.25</v>
      </c>
      <c r="F942" s="70">
        <v>9</v>
      </c>
      <c r="G942" s="26">
        <f t="shared" si="313"/>
        <v>2989.5</v>
      </c>
      <c r="H942" s="26">
        <f t="shared" si="314"/>
        <v>19.371959999999998</v>
      </c>
      <c r="I942" s="68">
        <f t="shared" si="315"/>
        <v>11.139712478435881</v>
      </c>
      <c r="J942" s="69">
        <v>13</v>
      </c>
      <c r="K942" s="31">
        <f t="shared" si="316"/>
        <v>0.11700000000000001</v>
      </c>
      <c r="L942" s="167"/>
      <c r="M942" s="167"/>
      <c r="N942" s="167"/>
      <c r="O942" s="147"/>
      <c r="P942" s="151"/>
      <c r="Q942" s="154"/>
      <c r="V942" s="32">
        <v>420</v>
      </c>
      <c r="W942" s="2">
        <v>620</v>
      </c>
      <c r="X942" s="12">
        <f t="shared" si="317"/>
        <v>241.51811385853938</v>
      </c>
      <c r="Y942" s="12">
        <f t="shared" si="318"/>
        <v>356.5267395054629</v>
      </c>
      <c r="Z942" s="2">
        <v>30</v>
      </c>
      <c r="AA942" s="2">
        <v>50</v>
      </c>
    </row>
    <row r="943" spans="2:27" x14ac:dyDescent="0.25">
      <c r="B943" s="62">
        <v>43431</v>
      </c>
      <c r="C943" s="70">
        <v>3</v>
      </c>
      <c r="D943" s="70">
        <v>10.11</v>
      </c>
      <c r="E943" s="94">
        <v>0.5</v>
      </c>
      <c r="F943" s="70">
        <v>30</v>
      </c>
      <c r="G943" s="26">
        <f t="shared" si="313"/>
        <v>5979</v>
      </c>
      <c r="H943" s="26">
        <f t="shared" si="314"/>
        <v>129.1464</v>
      </c>
      <c r="I943" s="68">
        <f t="shared" si="315"/>
        <v>74.26474985623922</v>
      </c>
      <c r="J943" s="69">
        <v>17</v>
      </c>
      <c r="K943" s="31">
        <f t="shared" si="316"/>
        <v>0.51</v>
      </c>
      <c r="L943" s="161">
        <f>SUM(H943:H946)</f>
        <v>292.64574240000002</v>
      </c>
      <c r="M943" s="163">
        <f>SUM(I943:I946)</f>
        <v>168.28392317423805</v>
      </c>
      <c r="N943" s="164">
        <f>SUM(K943:K946)</f>
        <v>1.341</v>
      </c>
      <c r="O943" s="147"/>
      <c r="P943" s="151"/>
      <c r="Q943" s="154"/>
      <c r="V943" s="32">
        <v>420</v>
      </c>
      <c r="W943" s="2">
        <v>620</v>
      </c>
      <c r="X943" s="12">
        <f t="shared" si="317"/>
        <v>241.51811385853938</v>
      </c>
      <c r="Y943" s="12">
        <f t="shared" si="318"/>
        <v>356.5267395054629</v>
      </c>
      <c r="Z943" s="2">
        <v>30</v>
      </c>
      <c r="AA943" s="2">
        <v>50</v>
      </c>
    </row>
    <row r="944" spans="2:27" x14ac:dyDescent="0.25">
      <c r="B944" s="62">
        <v>43431</v>
      </c>
      <c r="C944" s="70">
        <v>1</v>
      </c>
      <c r="D944" s="70">
        <v>10.28</v>
      </c>
      <c r="E944" s="94">
        <v>0.61</v>
      </c>
      <c r="F944" s="70">
        <v>15</v>
      </c>
      <c r="G944" s="26">
        <f t="shared" si="313"/>
        <v>7294.38</v>
      </c>
      <c r="H944" s="26">
        <f t="shared" si="314"/>
        <v>78.779303999999996</v>
      </c>
      <c r="I944" s="68">
        <f t="shared" si="315"/>
        <v>45.30149741230592</v>
      </c>
      <c r="J944" s="69">
        <v>17</v>
      </c>
      <c r="K944" s="31">
        <f t="shared" si="316"/>
        <v>0.255</v>
      </c>
      <c r="L944" s="165"/>
      <c r="M944" s="165"/>
      <c r="N944" s="165"/>
      <c r="O944" s="147"/>
      <c r="P944" s="151"/>
      <c r="Q944" s="154"/>
      <c r="V944" s="32">
        <v>420</v>
      </c>
      <c r="W944" s="2">
        <v>620</v>
      </c>
      <c r="X944" s="12">
        <f t="shared" si="317"/>
        <v>241.51811385853938</v>
      </c>
      <c r="Y944" s="12">
        <f t="shared" si="318"/>
        <v>356.5267395054629</v>
      </c>
      <c r="Z944" s="2">
        <v>30</v>
      </c>
      <c r="AA944" s="2">
        <v>50</v>
      </c>
    </row>
    <row r="945" spans="2:27" x14ac:dyDescent="0.25">
      <c r="B945" s="62">
        <v>43431</v>
      </c>
      <c r="C945" s="70">
        <v>3</v>
      </c>
      <c r="D945" s="70">
        <v>10.9</v>
      </c>
      <c r="E945" s="94">
        <v>0.24</v>
      </c>
      <c r="F945" s="70">
        <v>30</v>
      </c>
      <c r="G945" s="26">
        <f t="shared" si="313"/>
        <v>2869.92</v>
      </c>
      <c r="H945" s="26">
        <f t="shared" si="314"/>
        <v>61.990271999999997</v>
      </c>
      <c r="I945" s="68">
        <f t="shared" si="315"/>
        <v>35.647079930994821</v>
      </c>
      <c r="J945" s="69">
        <v>14</v>
      </c>
      <c r="K945" s="31">
        <f t="shared" si="316"/>
        <v>0.42</v>
      </c>
      <c r="L945" s="166"/>
      <c r="M945" s="166"/>
      <c r="N945" s="166"/>
      <c r="O945" s="147"/>
      <c r="P945" s="151"/>
      <c r="Q945" s="154"/>
      <c r="V945" s="32">
        <v>420</v>
      </c>
      <c r="W945" s="2">
        <v>620</v>
      </c>
      <c r="X945" s="12">
        <f t="shared" si="317"/>
        <v>241.51811385853938</v>
      </c>
      <c r="Y945" s="12">
        <f t="shared" si="318"/>
        <v>356.5267395054629</v>
      </c>
      <c r="Z945" s="2">
        <v>30</v>
      </c>
      <c r="AA945" s="2">
        <v>50</v>
      </c>
    </row>
    <row r="946" spans="2:27" x14ac:dyDescent="0.25">
      <c r="B946" s="62">
        <v>43431</v>
      </c>
      <c r="C946" s="70">
        <v>1</v>
      </c>
      <c r="D946" s="70">
        <v>10.89</v>
      </c>
      <c r="E946" s="94">
        <v>0.22</v>
      </c>
      <c r="F946" s="70">
        <v>12</v>
      </c>
      <c r="G946" s="26">
        <f t="shared" si="313"/>
        <v>2630.76</v>
      </c>
      <c r="H946" s="26">
        <f t="shared" si="314"/>
        <v>22.729766399999999</v>
      </c>
      <c r="I946" s="68">
        <f t="shared" si="315"/>
        <v>13.070595974698101</v>
      </c>
      <c r="J946" s="69">
        <v>13</v>
      </c>
      <c r="K946" s="31">
        <f t="shared" si="316"/>
        <v>0.156</v>
      </c>
      <c r="L946" s="167"/>
      <c r="M946" s="167"/>
      <c r="N946" s="167"/>
      <c r="O946" s="148"/>
      <c r="P946" s="152"/>
      <c r="Q946" s="155"/>
      <c r="V946" s="32">
        <v>420</v>
      </c>
      <c r="W946" s="2">
        <v>620</v>
      </c>
      <c r="X946" s="12">
        <f t="shared" si="317"/>
        <v>241.51811385853938</v>
      </c>
      <c r="Y946" s="12">
        <f t="shared" si="318"/>
        <v>356.5267395054629</v>
      </c>
      <c r="Z946" s="2">
        <v>30</v>
      </c>
      <c r="AA946" s="2">
        <v>50</v>
      </c>
    </row>
    <row r="947" spans="2:27" x14ac:dyDescent="0.25">
      <c r="B947" s="62">
        <v>43432</v>
      </c>
      <c r="C947" s="70">
        <v>3</v>
      </c>
      <c r="D947" s="70">
        <v>10.86</v>
      </c>
      <c r="E947" s="94">
        <v>0.36</v>
      </c>
      <c r="F947" s="70">
        <v>25</v>
      </c>
      <c r="G947" s="26">
        <f t="shared" si="313"/>
        <v>4304.88</v>
      </c>
      <c r="H947" s="26">
        <f t="shared" si="314"/>
        <v>77.487839999999991</v>
      </c>
      <c r="I947" s="68">
        <f t="shared" si="315"/>
        <v>44.558849913743522</v>
      </c>
      <c r="J947" s="69">
        <v>15</v>
      </c>
      <c r="K947" s="31">
        <f t="shared" si="316"/>
        <v>0.375</v>
      </c>
      <c r="L947" s="161">
        <f>SUM(H947:H950)</f>
        <v>253.12694399999998</v>
      </c>
      <c r="M947" s="163">
        <f>SUM(I947:I950)</f>
        <v>145.55890971822885</v>
      </c>
      <c r="N947" s="164">
        <f>SUM(K947:K950)</f>
        <v>1.155</v>
      </c>
      <c r="O947" s="149">
        <f>SUM(L947:L954)/3</f>
        <v>214.98570719999998</v>
      </c>
      <c r="P947" s="156">
        <f t="shared" ref="P947:Q947" si="327">SUM(M947:M954)/3</f>
        <v>123.62605359401955</v>
      </c>
      <c r="Q947" s="157">
        <f t="shared" si="327"/>
        <v>0.91400000000000015</v>
      </c>
      <c r="V947" s="32">
        <v>420</v>
      </c>
      <c r="W947" s="2">
        <v>620</v>
      </c>
      <c r="X947" s="12">
        <f t="shared" si="317"/>
        <v>241.51811385853938</v>
      </c>
      <c r="Y947" s="12">
        <f t="shared" si="318"/>
        <v>356.5267395054629</v>
      </c>
      <c r="Z947" s="2">
        <v>30</v>
      </c>
      <c r="AA947" s="2">
        <v>50</v>
      </c>
    </row>
    <row r="948" spans="2:27" x14ac:dyDescent="0.25">
      <c r="B948" s="62">
        <v>43432</v>
      </c>
      <c r="C948" s="70">
        <v>1</v>
      </c>
      <c r="D948" s="70">
        <v>9.4499999999999993</v>
      </c>
      <c r="E948" s="94">
        <v>0.5</v>
      </c>
      <c r="F948" s="70">
        <v>20</v>
      </c>
      <c r="G948" s="26">
        <f t="shared" si="313"/>
        <v>5979</v>
      </c>
      <c r="H948" s="26">
        <f t="shared" si="314"/>
        <v>86.0976</v>
      </c>
      <c r="I948" s="68">
        <f t="shared" si="315"/>
        <v>49.509833237492806</v>
      </c>
      <c r="J948" s="69">
        <v>16</v>
      </c>
      <c r="K948" s="31">
        <f t="shared" si="316"/>
        <v>0.32</v>
      </c>
      <c r="L948" s="165"/>
      <c r="M948" s="165"/>
      <c r="N948" s="165"/>
      <c r="O948" s="147"/>
      <c r="P948" s="151"/>
      <c r="Q948" s="154"/>
      <c r="V948" s="32">
        <v>420</v>
      </c>
      <c r="W948" s="2">
        <v>620</v>
      </c>
      <c r="X948" s="12">
        <f t="shared" si="317"/>
        <v>241.51811385853938</v>
      </c>
      <c r="Y948" s="12">
        <f t="shared" si="318"/>
        <v>356.5267395054629</v>
      </c>
      <c r="Z948" s="2">
        <v>30</v>
      </c>
      <c r="AA948" s="2">
        <v>50</v>
      </c>
    </row>
    <row r="949" spans="2:27" x14ac:dyDescent="0.25">
      <c r="B949" s="62">
        <v>43432</v>
      </c>
      <c r="C949" s="70">
        <v>3</v>
      </c>
      <c r="D949" s="70">
        <v>10.199999999999999</v>
      </c>
      <c r="E949" s="94">
        <v>0.28000000000000003</v>
      </c>
      <c r="F949" s="70">
        <v>20</v>
      </c>
      <c r="G949" s="26">
        <f t="shared" si="313"/>
        <v>3348.2400000000002</v>
      </c>
      <c r="H949" s="26">
        <f t="shared" si="314"/>
        <v>48.214655999999998</v>
      </c>
      <c r="I949" s="68">
        <f t="shared" si="315"/>
        <v>27.725506612995972</v>
      </c>
      <c r="J949" s="69">
        <v>14</v>
      </c>
      <c r="K949" s="31">
        <f t="shared" si="316"/>
        <v>0.28000000000000003</v>
      </c>
      <c r="L949" s="166"/>
      <c r="M949" s="166"/>
      <c r="N949" s="166"/>
      <c r="O949" s="147"/>
      <c r="P949" s="151"/>
      <c r="Q949" s="154"/>
      <c r="V949" s="32">
        <v>420</v>
      </c>
      <c r="W949" s="2">
        <v>620</v>
      </c>
      <c r="X949" s="12">
        <f t="shared" si="317"/>
        <v>241.51811385853938</v>
      </c>
      <c r="Y949" s="12">
        <f t="shared" si="318"/>
        <v>356.5267395054629</v>
      </c>
      <c r="Z949" s="2">
        <v>30</v>
      </c>
      <c r="AA949" s="2">
        <v>50</v>
      </c>
    </row>
    <row r="950" spans="2:27" x14ac:dyDescent="0.25">
      <c r="B950" s="62">
        <v>43432</v>
      </c>
      <c r="C950" s="70">
        <v>1</v>
      </c>
      <c r="D950" s="70">
        <v>10.76</v>
      </c>
      <c r="E950" s="94">
        <v>0.4</v>
      </c>
      <c r="F950" s="70">
        <v>12</v>
      </c>
      <c r="G950" s="26">
        <f t="shared" si="313"/>
        <v>4783.2</v>
      </c>
      <c r="H950" s="26">
        <f t="shared" si="314"/>
        <v>41.326847999999998</v>
      </c>
      <c r="I950" s="68">
        <f t="shared" si="315"/>
        <v>23.764719953996547</v>
      </c>
      <c r="J950" s="69">
        <v>15</v>
      </c>
      <c r="K950" s="31">
        <f t="shared" si="316"/>
        <v>0.18</v>
      </c>
      <c r="L950" s="167"/>
      <c r="M950" s="167"/>
      <c r="N950" s="167"/>
      <c r="O950" s="147"/>
      <c r="P950" s="151"/>
      <c r="Q950" s="154"/>
      <c r="V950" s="32">
        <v>420</v>
      </c>
      <c r="W950" s="2">
        <v>620</v>
      </c>
      <c r="X950" s="12">
        <f t="shared" si="317"/>
        <v>241.51811385853938</v>
      </c>
      <c r="Y950" s="12">
        <f t="shared" si="318"/>
        <v>356.5267395054629</v>
      </c>
      <c r="Z950" s="2">
        <v>30</v>
      </c>
      <c r="AA950" s="2">
        <v>50</v>
      </c>
    </row>
    <row r="951" spans="2:27" x14ac:dyDescent="0.25">
      <c r="B951" s="62">
        <v>43433</v>
      </c>
      <c r="C951" s="70">
        <v>3</v>
      </c>
      <c r="D951" s="70">
        <v>10.75</v>
      </c>
      <c r="E951" s="94">
        <v>0.38</v>
      </c>
      <c r="F951" s="70">
        <v>22</v>
      </c>
      <c r="G951" s="26">
        <f t="shared" si="313"/>
        <v>4544.04</v>
      </c>
      <c r="H951" s="26">
        <f t="shared" si="314"/>
        <v>71.977593599999992</v>
      </c>
      <c r="I951" s="68">
        <f t="shared" si="315"/>
        <v>41.390220586543983</v>
      </c>
      <c r="J951" s="69">
        <v>15</v>
      </c>
      <c r="K951" s="31">
        <f t="shared" si="316"/>
        <v>0.33</v>
      </c>
      <c r="L951" s="161">
        <f>SUM(H951:H953)</f>
        <v>245.4642576</v>
      </c>
      <c r="M951" s="163">
        <f>SUM(I951:I953)</f>
        <v>141.15253456009199</v>
      </c>
      <c r="N951" s="164">
        <f>SUM(K951:K953)</f>
        <v>1.1120000000000001</v>
      </c>
      <c r="O951" s="147"/>
      <c r="P951" s="151"/>
      <c r="Q951" s="154"/>
      <c r="V951" s="32">
        <v>420</v>
      </c>
      <c r="W951" s="2">
        <v>620</v>
      </c>
      <c r="X951" s="12">
        <f t="shared" si="317"/>
        <v>241.51811385853938</v>
      </c>
      <c r="Y951" s="12">
        <f t="shared" si="318"/>
        <v>356.5267395054629</v>
      </c>
      <c r="Z951" s="2">
        <v>30</v>
      </c>
      <c r="AA951" s="2">
        <v>50</v>
      </c>
    </row>
    <row r="952" spans="2:27" x14ac:dyDescent="0.25">
      <c r="B952" s="62">
        <v>43433</v>
      </c>
      <c r="C952" s="70">
        <v>1</v>
      </c>
      <c r="D952" s="70">
        <v>9.5299999999999994</v>
      </c>
      <c r="E952" s="94">
        <v>0.43</v>
      </c>
      <c r="F952" s="70">
        <v>20</v>
      </c>
      <c r="G952" s="26">
        <f t="shared" si="313"/>
        <v>5141.9399999999996</v>
      </c>
      <c r="H952" s="26">
        <f t="shared" si="314"/>
        <v>74.043935999999988</v>
      </c>
      <c r="I952" s="68">
        <f t="shared" si="315"/>
        <v>42.57845658424381</v>
      </c>
      <c r="J952" s="69">
        <v>16</v>
      </c>
      <c r="K952" s="31">
        <f t="shared" si="316"/>
        <v>0.32</v>
      </c>
      <c r="L952" s="165"/>
      <c r="M952" s="165"/>
      <c r="N952" s="165"/>
      <c r="O952" s="147"/>
      <c r="P952" s="151"/>
      <c r="Q952" s="154"/>
      <c r="V952" s="32">
        <v>420</v>
      </c>
      <c r="W952" s="2">
        <v>620</v>
      </c>
      <c r="X952" s="12">
        <f t="shared" si="317"/>
        <v>241.51811385853938</v>
      </c>
      <c r="Y952" s="12">
        <f t="shared" si="318"/>
        <v>356.5267395054629</v>
      </c>
      <c r="Z952" s="2">
        <v>30</v>
      </c>
      <c r="AA952" s="2">
        <v>50</v>
      </c>
    </row>
    <row r="953" spans="2:27" x14ac:dyDescent="0.25">
      <c r="B953" s="62">
        <v>43433</v>
      </c>
      <c r="C953" s="70">
        <v>3</v>
      </c>
      <c r="D953" s="70">
        <v>10.44</v>
      </c>
      <c r="E953" s="94">
        <v>0.35</v>
      </c>
      <c r="F953" s="70">
        <v>33</v>
      </c>
      <c r="G953" s="26">
        <f t="shared" si="313"/>
        <v>4185.3</v>
      </c>
      <c r="H953" s="26">
        <f t="shared" si="314"/>
        <v>99.442728000000002</v>
      </c>
      <c r="I953" s="68">
        <f t="shared" si="315"/>
        <v>57.183857389304194</v>
      </c>
      <c r="J953" s="69">
        <v>14</v>
      </c>
      <c r="K953" s="31">
        <f t="shared" si="316"/>
        <v>0.46200000000000002</v>
      </c>
      <c r="L953" s="165"/>
      <c r="M953" s="165"/>
      <c r="N953" s="165"/>
      <c r="O953" s="147"/>
      <c r="P953" s="151"/>
      <c r="Q953" s="154"/>
      <c r="V953" s="32">
        <v>420</v>
      </c>
      <c r="W953" s="2">
        <v>620</v>
      </c>
      <c r="X953" s="12">
        <f t="shared" si="317"/>
        <v>241.51811385853938</v>
      </c>
      <c r="Y953" s="12">
        <f t="shared" si="318"/>
        <v>356.5267395054629</v>
      </c>
      <c r="Z953" s="2">
        <v>30</v>
      </c>
      <c r="AA953" s="2">
        <v>50</v>
      </c>
    </row>
    <row r="954" spans="2:27" ht="15.75" thickBot="1" x14ac:dyDescent="0.3">
      <c r="B954" s="63">
        <v>43434</v>
      </c>
      <c r="C954" s="5">
        <v>1</v>
      </c>
      <c r="D954" s="5">
        <v>10.07</v>
      </c>
      <c r="E954" s="95">
        <v>0.68</v>
      </c>
      <c r="F954" s="5">
        <v>25</v>
      </c>
      <c r="G954" s="64">
        <f t="shared" si="313"/>
        <v>8131.4400000000005</v>
      </c>
      <c r="H954" s="64">
        <f t="shared" si="314"/>
        <v>146.36591999999999</v>
      </c>
      <c r="I954" s="65">
        <f t="shared" si="315"/>
        <v>84.166716503737774</v>
      </c>
      <c r="J954" s="66">
        <v>19</v>
      </c>
      <c r="K954" s="67">
        <f t="shared" si="316"/>
        <v>0.47499999999999998</v>
      </c>
      <c r="L954" s="81">
        <f t="shared" ref="L954" si="328">H954</f>
        <v>146.36591999999999</v>
      </c>
      <c r="M954" s="82">
        <f t="shared" ref="M954" si="329">I954</f>
        <v>84.166716503737774</v>
      </c>
      <c r="N954" s="83">
        <f>K954</f>
        <v>0.47499999999999998</v>
      </c>
      <c r="O954" s="198"/>
      <c r="P954" s="196"/>
      <c r="Q954" s="197"/>
      <c r="V954" s="32">
        <v>420</v>
      </c>
      <c r="W954" s="2">
        <v>620</v>
      </c>
      <c r="X954" s="12">
        <f t="shared" si="317"/>
        <v>241.51811385853938</v>
      </c>
      <c r="Y954" s="12">
        <f t="shared" si="318"/>
        <v>356.5267395054629</v>
      </c>
      <c r="Z954" s="2">
        <v>30</v>
      </c>
      <c r="AA954" s="2">
        <v>50</v>
      </c>
    </row>
    <row r="955" spans="2:27" x14ac:dyDescent="0.25">
      <c r="B955" s="62">
        <v>43435</v>
      </c>
      <c r="C955" s="70"/>
      <c r="D955" s="70"/>
      <c r="E955" s="94"/>
      <c r="F955" s="70">
        <v>0</v>
      </c>
      <c r="G955" s="60">
        <f t="shared" ref="G955:G956" si="330">E955*$M$1</f>
        <v>0</v>
      </c>
      <c r="H955" s="60">
        <f t="shared" ref="H955:H956" si="331">F955*G955/1000*$O$2</f>
        <v>0</v>
      </c>
      <c r="I955" s="77">
        <f t="shared" ref="I955:I956" si="332">H955/$M$2</f>
        <v>0</v>
      </c>
      <c r="J955" s="78">
        <v>0</v>
      </c>
      <c r="K955" s="61">
        <f t="shared" ref="K955:K956" si="333">J955*F955/1000</f>
        <v>0</v>
      </c>
      <c r="L955" s="117">
        <f t="shared" ref="L955:L956" si="334">H955</f>
        <v>0</v>
      </c>
      <c r="M955" s="115">
        <f t="shared" ref="M955:M956" si="335">I955</f>
        <v>0</v>
      </c>
      <c r="N955" s="116">
        <f>K955</f>
        <v>0</v>
      </c>
      <c r="O955" s="146">
        <f>SUM(L955:L957)/3</f>
        <v>0</v>
      </c>
      <c r="P955" s="150">
        <f t="shared" ref="P955:Q955" si="336">SUM(M955:M957)/3</f>
        <v>0</v>
      </c>
      <c r="Q955" s="153">
        <f t="shared" si="336"/>
        <v>0</v>
      </c>
      <c r="V955" s="32">
        <v>420</v>
      </c>
      <c r="W955" s="2">
        <v>620</v>
      </c>
      <c r="X955" s="12">
        <f t="shared" ref="X955:X1013" si="337">V955/$M$2</f>
        <v>241.51811385853938</v>
      </c>
      <c r="Y955" s="12">
        <f t="shared" ref="Y955:Y1013" si="338">W955/$M$2</f>
        <v>356.5267395054629</v>
      </c>
      <c r="Z955" s="2">
        <v>30</v>
      </c>
      <c r="AA955" s="2">
        <v>50</v>
      </c>
    </row>
    <row r="956" spans="2:27" x14ac:dyDescent="0.25">
      <c r="B956" s="62">
        <v>43436</v>
      </c>
      <c r="C956" s="70"/>
      <c r="D956" s="70"/>
      <c r="E956" s="94"/>
      <c r="F956" s="70">
        <v>0</v>
      </c>
      <c r="G956" s="26">
        <f t="shared" si="330"/>
        <v>0</v>
      </c>
      <c r="H956" s="26">
        <f t="shared" si="331"/>
        <v>0</v>
      </c>
      <c r="I956" s="68">
        <f t="shared" si="332"/>
        <v>0</v>
      </c>
      <c r="J956" s="69">
        <v>0</v>
      </c>
      <c r="K956" s="31">
        <f t="shared" si="333"/>
        <v>0</v>
      </c>
      <c r="L956" s="44">
        <f t="shared" si="334"/>
        <v>0</v>
      </c>
      <c r="M956" s="45">
        <f t="shared" si="335"/>
        <v>0</v>
      </c>
      <c r="N956" s="46">
        <f>K956</f>
        <v>0</v>
      </c>
      <c r="O956" s="147"/>
      <c r="P956" s="151"/>
      <c r="Q956" s="154"/>
      <c r="V956" s="32">
        <v>420</v>
      </c>
      <c r="W956" s="2">
        <v>620</v>
      </c>
      <c r="X956" s="12">
        <f t="shared" si="337"/>
        <v>241.51811385853938</v>
      </c>
      <c r="Y956" s="12">
        <f t="shared" si="338"/>
        <v>356.5267395054629</v>
      </c>
      <c r="Z956" s="2">
        <v>30</v>
      </c>
      <c r="AA956" s="2">
        <v>50</v>
      </c>
    </row>
    <row r="957" spans="2:27" x14ac:dyDescent="0.25">
      <c r="B957" s="62">
        <v>43437</v>
      </c>
      <c r="C957" s="70"/>
      <c r="D957" s="70"/>
      <c r="E957" s="94"/>
      <c r="F957" s="70">
        <v>0</v>
      </c>
      <c r="G957" s="26">
        <f t="shared" ref="G957:G1013" si="339">E957*$M$1</f>
        <v>0</v>
      </c>
      <c r="H957" s="26">
        <f t="shared" ref="H957:H1013" si="340">F957*G957/1000*$O$2</f>
        <v>0</v>
      </c>
      <c r="I957" s="68">
        <f t="shared" ref="I957:I1013" si="341">H957/$M$2</f>
        <v>0</v>
      </c>
      <c r="J957" s="69">
        <v>0</v>
      </c>
      <c r="K957" s="31">
        <f t="shared" ref="K957:K1013" si="342">J957*F957/1000</f>
        <v>0</v>
      </c>
      <c r="L957" s="44">
        <f t="shared" ref="L957" si="343">H957</f>
        <v>0</v>
      </c>
      <c r="M957" s="45">
        <f t="shared" ref="M957" si="344">I957</f>
        <v>0</v>
      </c>
      <c r="N957" s="46">
        <f>K957</f>
        <v>0</v>
      </c>
      <c r="O957" s="148"/>
      <c r="P957" s="152"/>
      <c r="Q957" s="155"/>
      <c r="V957" s="32">
        <v>420</v>
      </c>
      <c r="W957" s="2">
        <v>620</v>
      </c>
      <c r="X957" s="12">
        <f t="shared" si="337"/>
        <v>241.51811385853938</v>
      </c>
      <c r="Y957" s="12">
        <f t="shared" si="338"/>
        <v>356.5267395054629</v>
      </c>
      <c r="Z957" s="2">
        <v>30</v>
      </c>
      <c r="AA957" s="2">
        <v>50</v>
      </c>
    </row>
    <row r="958" spans="2:27" x14ac:dyDescent="0.25">
      <c r="B958" s="62">
        <v>43438</v>
      </c>
      <c r="C958" s="70">
        <v>3</v>
      </c>
      <c r="D958" s="70">
        <v>10.19</v>
      </c>
      <c r="E958" s="94">
        <v>0.61</v>
      </c>
      <c r="F958" s="70">
        <v>35</v>
      </c>
      <c r="G958" s="26">
        <f t="shared" si="339"/>
        <v>7294.38</v>
      </c>
      <c r="H958" s="26">
        <f t="shared" si="340"/>
        <v>183.818376</v>
      </c>
      <c r="I958" s="68">
        <f t="shared" si="341"/>
        <v>105.70349396204715</v>
      </c>
      <c r="J958" s="69">
        <v>16</v>
      </c>
      <c r="K958" s="31">
        <f t="shared" si="342"/>
        <v>0.56000000000000005</v>
      </c>
      <c r="L958" s="161">
        <f>SUM(H958:H959)</f>
        <v>208.7005824</v>
      </c>
      <c r="M958" s="163">
        <f>SUM(I958:I959)</f>
        <v>120.01183576768257</v>
      </c>
      <c r="N958" s="164">
        <f>SUM(K958:K959)</f>
        <v>0.69600000000000006</v>
      </c>
      <c r="O958" s="149">
        <f>SUM(L958:L966)/3</f>
        <v>258.35019840000001</v>
      </c>
      <c r="P958" s="156">
        <f t="shared" ref="P958:R958" si="345">SUM(M958:M966)/3</f>
        <v>148.56250626797006</v>
      </c>
      <c r="Q958" s="157">
        <f t="shared" si="345"/>
        <v>0.88866666666666683</v>
      </c>
      <c r="R958" s="158">
        <f t="shared" si="345"/>
        <v>86.116732800000008</v>
      </c>
      <c r="V958" s="32">
        <v>420</v>
      </c>
      <c r="W958" s="2">
        <v>620</v>
      </c>
      <c r="X958" s="12">
        <f t="shared" si="337"/>
        <v>241.51811385853938</v>
      </c>
      <c r="Y958" s="12">
        <f t="shared" si="338"/>
        <v>356.5267395054629</v>
      </c>
      <c r="Z958" s="2">
        <v>30</v>
      </c>
      <c r="AA958" s="2">
        <v>50</v>
      </c>
    </row>
    <row r="959" spans="2:27" x14ac:dyDescent="0.25">
      <c r="B959" s="62">
        <v>43438</v>
      </c>
      <c r="C959" s="70">
        <v>1</v>
      </c>
      <c r="D959" s="70">
        <v>10.199999999999999</v>
      </c>
      <c r="E959" s="94">
        <v>0.17</v>
      </c>
      <c r="F959" s="70">
        <v>17</v>
      </c>
      <c r="G959" s="26">
        <f t="shared" si="339"/>
        <v>2032.8600000000001</v>
      </c>
      <c r="H959" s="26">
        <f t="shared" si="340"/>
        <v>24.882206400000001</v>
      </c>
      <c r="I959" s="68">
        <f t="shared" si="341"/>
        <v>14.308341805635422</v>
      </c>
      <c r="J959" s="69">
        <v>8</v>
      </c>
      <c r="K959" s="31">
        <f t="shared" si="342"/>
        <v>0.13600000000000001</v>
      </c>
      <c r="L959" s="162"/>
      <c r="M959" s="162"/>
      <c r="N959" s="162"/>
      <c r="O959" s="147"/>
      <c r="P959" s="151"/>
      <c r="Q959" s="154"/>
      <c r="R959" s="159"/>
      <c r="V959" s="32">
        <v>420</v>
      </c>
      <c r="W959" s="2">
        <v>620</v>
      </c>
      <c r="X959" s="12">
        <f t="shared" si="337"/>
        <v>241.51811385853938</v>
      </c>
      <c r="Y959" s="12">
        <f t="shared" si="338"/>
        <v>356.5267395054629</v>
      </c>
      <c r="Z959" s="2">
        <v>30</v>
      </c>
      <c r="AA959" s="2">
        <v>50</v>
      </c>
    </row>
    <row r="960" spans="2:27" x14ac:dyDescent="0.25">
      <c r="B960" s="62">
        <v>43439</v>
      </c>
      <c r="C960" s="70">
        <v>3</v>
      </c>
      <c r="D960" s="70">
        <v>10.51</v>
      </c>
      <c r="E960" s="94">
        <v>0.34</v>
      </c>
      <c r="F960" s="70">
        <v>22</v>
      </c>
      <c r="G960" s="26">
        <f t="shared" si="339"/>
        <v>4065.7200000000003</v>
      </c>
      <c r="H960" s="26">
        <f t="shared" si="340"/>
        <v>64.401004799999995</v>
      </c>
      <c r="I960" s="68">
        <f t="shared" si="341"/>
        <v>37.033355261644616</v>
      </c>
      <c r="J960" s="69">
        <v>13</v>
      </c>
      <c r="K960" s="31">
        <f t="shared" si="342"/>
        <v>0.28599999999999998</v>
      </c>
      <c r="L960" s="161">
        <f>SUM(H960:H963)</f>
        <v>286.87720319999994</v>
      </c>
      <c r="M960" s="163">
        <f>SUM(I960:I963)</f>
        <v>164.96676434732601</v>
      </c>
      <c r="N960" s="164">
        <f>SUM(K960:K963)</f>
        <v>1.1539999999999999</v>
      </c>
      <c r="O960" s="147"/>
      <c r="P960" s="151"/>
      <c r="Q960" s="154"/>
      <c r="R960" s="159"/>
      <c r="V960" s="32">
        <v>420</v>
      </c>
      <c r="W960" s="2">
        <v>620</v>
      </c>
      <c r="X960" s="12">
        <f t="shared" si="337"/>
        <v>241.51811385853938</v>
      </c>
      <c r="Y960" s="12">
        <f t="shared" si="338"/>
        <v>356.5267395054629</v>
      </c>
      <c r="Z960" s="2">
        <v>30</v>
      </c>
      <c r="AA960" s="2">
        <v>50</v>
      </c>
    </row>
    <row r="961" spans="2:27" x14ac:dyDescent="0.25">
      <c r="B961" s="62">
        <v>43439</v>
      </c>
      <c r="C961" s="70">
        <v>1</v>
      </c>
      <c r="D961" s="70">
        <v>10.65</v>
      </c>
      <c r="E961" s="94">
        <v>0.43</v>
      </c>
      <c r="F961" s="70">
        <v>20</v>
      </c>
      <c r="G961" s="26">
        <f t="shared" si="339"/>
        <v>5141.9399999999996</v>
      </c>
      <c r="H961" s="26">
        <f t="shared" si="340"/>
        <v>74.043935999999988</v>
      </c>
      <c r="I961" s="68">
        <f t="shared" si="341"/>
        <v>42.57845658424381</v>
      </c>
      <c r="J961" s="69">
        <v>14</v>
      </c>
      <c r="K961" s="31">
        <f t="shared" si="342"/>
        <v>0.28000000000000003</v>
      </c>
      <c r="L961" s="165"/>
      <c r="M961" s="165"/>
      <c r="N961" s="165"/>
      <c r="O961" s="147"/>
      <c r="P961" s="151"/>
      <c r="Q961" s="154"/>
      <c r="R961" s="159"/>
      <c r="V961" s="32">
        <v>420</v>
      </c>
      <c r="W961" s="2">
        <v>620</v>
      </c>
      <c r="X961" s="12">
        <f t="shared" si="337"/>
        <v>241.51811385853938</v>
      </c>
      <c r="Y961" s="12">
        <f t="shared" si="338"/>
        <v>356.5267395054629</v>
      </c>
      <c r="Z961" s="2">
        <v>30</v>
      </c>
      <c r="AA961" s="2">
        <v>50</v>
      </c>
    </row>
    <row r="962" spans="2:27" x14ac:dyDescent="0.25">
      <c r="B962" s="62">
        <v>43439</v>
      </c>
      <c r="C962" s="70">
        <v>3</v>
      </c>
      <c r="D962" s="70">
        <v>10.93</v>
      </c>
      <c r="E962" s="94">
        <v>0.47</v>
      </c>
      <c r="F962" s="70">
        <v>28</v>
      </c>
      <c r="G962" s="26">
        <f t="shared" si="339"/>
        <v>5620.2599999999993</v>
      </c>
      <c r="H962" s="26">
        <f t="shared" si="340"/>
        <v>113.30444159999998</v>
      </c>
      <c r="I962" s="68">
        <f t="shared" si="341"/>
        <v>65.154940540540522</v>
      </c>
      <c r="J962" s="69">
        <v>15</v>
      </c>
      <c r="K962" s="31">
        <f t="shared" si="342"/>
        <v>0.42</v>
      </c>
      <c r="L962" s="166"/>
      <c r="M962" s="166"/>
      <c r="N962" s="166"/>
      <c r="O962" s="147"/>
      <c r="P962" s="151"/>
      <c r="Q962" s="154"/>
      <c r="R962" s="159"/>
      <c r="V962" s="32">
        <v>420</v>
      </c>
      <c r="W962" s="2">
        <v>620</v>
      </c>
      <c r="X962" s="12">
        <f t="shared" si="337"/>
        <v>241.51811385853938</v>
      </c>
      <c r="Y962" s="12">
        <f t="shared" si="338"/>
        <v>356.5267395054629</v>
      </c>
      <c r="Z962" s="2">
        <v>30</v>
      </c>
      <c r="AA962" s="2">
        <v>50</v>
      </c>
    </row>
    <row r="963" spans="2:27" x14ac:dyDescent="0.25">
      <c r="B963" s="62">
        <v>43439</v>
      </c>
      <c r="C963" s="70">
        <v>1</v>
      </c>
      <c r="D963" s="70">
        <v>10.11</v>
      </c>
      <c r="E963" s="94">
        <v>0.34</v>
      </c>
      <c r="F963" s="70">
        <v>12</v>
      </c>
      <c r="G963" s="26">
        <f t="shared" si="339"/>
        <v>4065.7200000000003</v>
      </c>
      <c r="H963" s="26">
        <f t="shared" si="340"/>
        <v>35.127820800000002</v>
      </c>
      <c r="I963" s="68">
        <f t="shared" si="341"/>
        <v>20.200011960897069</v>
      </c>
      <c r="J963" s="69">
        <v>14</v>
      </c>
      <c r="K963" s="31">
        <f t="shared" si="342"/>
        <v>0.16800000000000001</v>
      </c>
      <c r="L963" s="167"/>
      <c r="M963" s="167"/>
      <c r="N963" s="167"/>
      <c r="O963" s="147"/>
      <c r="P963" s="151"/>
      <c r="Q963" s="154"/>
      <c r="R963" s="159"/>
      <c r="V963" s="32">
        <v>420</v>
      </c>
      <c r="W963" s="2">
        <v>620</v>
      </c>
      <c r="X963" s="12">
        <f t="shared" si="337"/>
        <v>241.51811385853938</v>
      </c>
      <c r="Y963" s="12">
        <f t="shared" si="338"/>
        <v>356.5267395054629</v>
      </c>
      <c r="Z963" s="2">
        <v>30</v>
      </c>
      <c r="AA963" s="2">
        <v>50</v>
      </c>
    </row>
    <row r="964" spans="2:27" x14ac:dyDescent="0.25">
      <c r="B964" s="62">
        <v>43440</v>
      </c>
      <c r="C964" s="70">
        <v>3</v>
      </c>
      <c r="D964" s="70">
        <v>10.4</v>
      </c>
      <c r="E964" s="94">
        <v>0.64</v>
      </c>
      <c r="F964" s="70">
        <v>21</v>
      </c>
      <c r="G964" s="26">
        <f t="shared" si="339"/>
        <v>7653.12</v>
      </c>
      <c r="H964" s="26">
        <f t="shared" si="340"/>
        <v>115.7151744</v>
      </c>
      <c r="I964" s="68">
        <f t="shared" si="341"/>
        <v>66.541215871190332</v>
      </c>
      <c r="J964" s="69">
        <v>16</v>
      </c>
      <c r="K964" s="31">
        <f t="shared" si="342"/>
        <v>0.33600000000000002</v>
      </c>
      <c r="L964" s="161">
        <f>SUM(H964:H966)</f>
        <v>279.47280960000001</v>
      </c>
      <c r="M964" s="163">
        <f>SUM(I964:I966)</f>
        <v>160.70891868890163</v>
      </c>
      <c r="N964" s="164">
        <f>SUM(K964:K966)</f>
        <v>0.81600000000000006</v>
      </c>
      <c r="O964" s="147"/>
      <c r="P964" s="151"/>
      <c r="Q964" s="154"/>
      <c r="R964" s="159"/>
      <c r="V964" s="32">
        <v>420</v>
      </c>
      <c r="W964" s="2">
        <v>620</v>
      </c>
      <c r="X964" s="12">
        <f t="shared" si="337"/>
        <v>241.51811385853938</v>
      </c>
      <c r="Y964" s="12">
        <f t="shared" si="338"/>
        <v>356.5267395054629</v>
      </c>
      <c r="Z964" s="2">
        <v>30</v>
      </c>
      <c r="AA964" s="2">
        <v>50</v>
      </c>
    </row>
    <row r="965" spans="2:27" x14ac:dyDescent="0.25">
      <c r="B965" s="62">
        <v>43440</v>
      </c>
      <c r="C965" s="70">
        <v>1</v>
      </c>
      <c r="D965" s="70">
        <v>10.4</v>
      </c>
      <c r="E965" s="94">
        <v>0.57999999999999996</v>
      </c>
      <c r="F965" s="70">
        <v>9</v>
      </c>
      <c r="G965" s="26">
        <f t="shared" si="339"/>
        <v>6935.6399999999994</v>
      </c>
      <c r="H965" s="26">
        <f t="shared" si="340"/>
        <v>44.942947199999992</v>
      </c>
      <c r="I965" s="68">
        <f t="shared" si="341"/>
        <v>25.844132949971243</v>
      </c>
      <c r="J965" s="69">
        <v>15</v>
      </c>
      <c r="K965" s="31">
        <f t="shared" si="342"/>
        <v>0.13500000000000001</v>
      </c>
      <c r="L965" s="165"/>
      <c r="M965" s="165"/>
      <c r="N965" s="165"/>
      <c r="O965" s="147"/>
      <c r="P965" s="151"/>
      <c r="Q965" s="154"/>
      <c r="R965" s="159"/>
      <c r="V965" s="32">
        <v>420</v>
      </c>
      <c r="W965" s="2">
        <v>620</v>
      </c>
      <c r="X965" s="12">
        <f t="shared" si="337"/>
        <v>241.51811385853938</v>
      </c>
      <c r="Y965" s="12">
        <f t="shared" si="338"/>
        <v>356.5267395054629</v>
      </c>
      <c r="Z965" s="2">
        <v>30</v>
      </c>
      <c r="AA965" s="2">
        <v>50</v>
      </c>
    </row>
    <row r="966" spans="2:27" x14ac:dyDescent="0.25">
      <c r="B966" s="62">
        <v>43440</v>
      </c>
      <c r="C966" s="70">
        <v>3</v>
      </c>
      <c r="D966" s="70">
        <v>9.34</v>
      </c>
      <c r="E966" s="94">
        <v>0.6</v>
      </c>
      <c r="F966" s="70">
        <v>23</v>
      </c>
      <c r="G966" s="26">
        <f t="shared" si="339"/>
        <v>7174.8</v>
      </c>
      <c r="H966" s="26">
        <f t="shared" si="340"/>
        <v>118.81468799999999</v>
      </c>
      <c r="I966" s="68">
        <f t="shared" si="341"/>
        <v>68.323569867740076</v>
      </c>
      <c r="J966" s="69">
        <v>15</v>
      </c>
      <c r="K966" s="31">
        <f t="shared" si="342"/>
        <v>0.34499999999999997</v>
      </c>
      <c r="L966" s="165"/>
      <c r="M966" s="165"/>
      <c r="N966" s="165"/>
      <c r="O966" s="148"/>
      <c r="P966" s="152"/>
      <c r="Q966" s="155"/>
      <c r="R966" s="160"/>
      <c r="V966" s="32">
        <v>420</v>
      </c>
      <c r="W966" s="2">
        <v>620</v>
      </c>
      <c r="X966" s="12">
        <f t="shared" si="337"/>
        <v>241.51811385853938</v>
      </c>
      <c r="Y966" s="12">
        <f t="shared" si="338"/>
        <v>356.5267395054629</v>
      </c>
      <c r="Z966" s="2">
        <v>30</v>
      </c>
      <c r="AA966" s="2">
        <v>50</v>
      </c>
    </row>
    <row r="967" spans="2:27" x14ac:dyDescent="0.25">
      <c r="B967" s="62">
        <v>43441</v>
      </c>
      <c r="C967" s="70">
        <v>1</v>
      </c>
      <c r="D967" s="70">
        <v>10.93</v>
      </c>
      <c r="E967" s="94">
        <v>0.49</v>
      </c>
      <c r="F967" s="70">
        <v>19</v>
      </c>
      <c r="G967" s="26">
        <f t="shared" si="339"/>
        <v>5859.42</v>
      </c>
      <c r="H967" s="26">
        <f t="shared" si="340"/>
        <v>80.156865600000003</v>
      </c>
      <c r="I967" s="68">
        <f t="shared" si="341"/>
        <v>46.093654744105805</v>
      </c>
      <c r="J967" s="69">
        <v>14</v>
      </c>
      <c r="K967" s="31">
        <f t="shared" si="342"/>
        <v>0.26600000000000001</v>
      </c>
      <c r="L967" s="161">
        <f>SUM(H967:H968)</f>
        <v>224.8008336</v>
      </c>
      <c r="M967" s="163">
        <f>SUM(I967:I968)</f>
        <v>129.27017458309371</v>
      </c>
      <c r="N967" s="164">
        <f>SUM(K967:K968)</f>
        <v>0.746</v>
      </c>
      <c r="O967" s="149">
        <f>SUM(L967:L970)/3</f>
        <v>74.933611200000001</v>
      </c>
      <c r="P967" s="156">
        <f t="shared" ref="P967:Q967" si="346">SUM(M967:M970)/3</f>
        <v>43.090058194364566</v>
      </c>
      <c r="Q967" s="157">
        <f t="shared" si="346"/>
        <v>0.24866666666666667</v>
      </c>
      <c r="V967" s="32">
        <v>420</v>
      </c>
      <c r="W967" s="2">
        <v>620</v>
      </c>
      <c r="X967" s="12">
        <f t="shared" si="337"/>
        <v>241.51811385853938</v>
      </c>
      <c r="Y967" s="12">
        <f t="shared" si="338"/>
        <v>356.5267395054629</v>
      </c>
      <c r="Z967" s="2">
        <v>30</v>
      </c>
      <c r="AA967" s="2">
        <v>50</v>
      </c>
    </row>
    <row r="968" spans="2:27" x14ac:dyDescent="0.25">
      <c r="B968" s="62">
        <v>43441</v>
      </c>
      <c r="C968" s="70">
        <v>3</v>
      </c>
      <c r="D968" s="70">
        <v>10.42</v>
      </c>
      <c r="E968" s="94">
        <v>0.42</v>
      </c>
      <c r="F968" s="70">
        <v>40</v>
      </c>
      <c r="G968" s="26">
        <f t="shared" si="339"/>
        <v>5022.3599999999997</v>
      </c>
      <c r="H968" s="26">
        <f t="shared" si="340"/>
        <v>144.643968</v>
      </c>
      <c r="I968" s="68">
        <f t="shared" si="341"/>
        <v>83.176519838987915</v>
      </c>
      <c r="J968" s="69">
        <v>12</v>
      </c>
      <c r="K968" s="31">
        <f t="shared" si="342"/>
        <v>0.48</v>
      </c>
      <c r="L968" s="162"/>
      <c r="M968" s="162"/>
      <c r="N968" s="162"/>
      <c r="O968" s="147"/>
      <c r="P968" s="151"/>
      <c r="Q968" s="154"/>
      <c r="V968" s="32">
        <v>420</v>
      </c>
      <c r="W968" s="2">
        <v>620</v>
      </c>
      <c r="X968" s="12">
        <f t="shared" si="337"/>
        <v>241.51811385853938</v>
      </c>
      <c r="Y968" s="12">
        <f t="shared" si="338"/>
        <v>356.5267395054629</v>
      </c>
      <c r="Z968" s="2">
        <v>30</v>
      </c>
      <c r="AA968" s="2">
        <v>50</v>
      </c>
    </row>
    <row r="969" spans="2:27" x14ac:dyDescent="0.25">
      <c r="B969" s="62">
        <v>43442</v>
      </c>
      <c r="C969" s="70"/>
      <c r="D969" s="70"/>
      <c r="E969" s="94"/>
      <c r="F969" s="70">
        <v>0</v>
      </c>
      <c r="G969" s="26">
        <f t="shared" si="339"/>
        <v>0</v>
      </c>
      <c r="H969" s="26">
        <f t="shared" si="340"/>
        <v>0</v>
      </c>
      <c r="I969" s="68">
        <f t="shared" si="341"/>
        <v>0</v>
      </c>
      <c r="J969" s="69">
        <v>0</v>
      </c>
      <c r="K969" s="31">
        <f t="shared" si="342"/>
        <v>0</v>
      </c>
      <c r="L969" s="44">
        <f t="shared" ref="L969:L970" si="347">H969</f>
        <v>0</v>
      </c>
      <c r="M969" s="45">
        <f t="shared" ref="M969:M970" si="348">I969</f>
        <v>0</v>
      </c>
      <c r="N969" s="46">
        <f>K969</f>
        <v>0</v>
      </c>
      <c r="O969" s="147"/>
      <c r="P969" s="151"/>
      <c r="Q969" s="154"/>
      <c r="V969" s="32">
        <v>420</v>
      </c>
      <c r="W969" s="2">
        <v>620</v>
      </c>
      <c r="X969" s="12">
        <f t="shared" si="337"/>
        <v>241.51811385853938</v>
      </c>
      <c r="Y969" s="12">
        <f t="shared" si="338"/>
        <v>356.5267395054629</v>
      </c>
      <c r="Z969" s="2">
        <v>30</v>
      </c>
      <c r="AA969" s="2">
        <v>50</v>
      </c>
    </row>
    <row r="970" spans="2:27" x14ac:dyDescent="0.25">
      <c r="B970" s="62">
        <v>43443</v>
      </c>
      <c r="C970" s="70"/>
      <c r="D970" s="70"/>
      <c r="E970" s="94"/>
      <c r="F970" s="70">
        <v>0</v>
      </c>
      <c r="G970" s="26">
        <f t="shared" si="339"/>
        <v>0</v>
      </c>
      <c r="H970" s="26">
        <f t="shared" si="340"/>
        <v>0</v>
      </c>
      <c r="I970" s="68">
        <f t="shared" si="341"/>
        <v>0</v>
      </c>
      <c r="J970" s="69">
        <v>0</v>
      </c>
      <c r="K970" s="31">
        <f t="shared" si="342"/>
        <v>0</v>
      </c>
      <c r="L970" s="44">
        <f t="shared" si="347"/>
        <v>0</v>
      </c>
      <c r="M970" s="45">
        <f t="shared" si="348"/>
        <v>0</v>
      </c>
      <c r="N970" s="46">
        <f>K970</f>
        <v>0</v>
      </c>
      <c r="O970" s="148"/>
      <c r="P970" s="152"/>
      <c r="Q970" s="155"/>
      <c r="V970" s="32">
        <v>420</v>
      </c>
      <c r="W970" s="2">
        <v>620</v>
      </c>
      <c r="X970" s="12">
        <f t="shared" si="337"/>
        <v>241.51811385853938</v>
      </c>
      <c r="Y970" s="12">
        <f t="shared" si="338"/>
        <v>356.5267395054629</v>
      </c>
      <c r="Z970" s="2">
        <v>30</v>
      </c>
      <c r="AA970" s="2">
        <v>50</v>
      </c>
    </row>
    <row r="971" spans="2:27" x14ac:dyDescent="0.25">
      <c r="B971" s="62">
        <v>43444</v>
      </c>
      <c r="C971" s="70">
        <v>1</v>
      </c>
      <c r="D971" s="70">
        <v>10.119999999999999</v>
      </c>
      <c r="E971" s="94">
        <v>0.21</v>
      </c>
      <c r="F971" s="70">
        <v>19</v>
      </c>
      <c r="G971" s="26">
        <f t="shared" si="339"/>
        <v>2511.1799999999998</v>
      </c>
      <c r="H971" s="26">
        <f t="shared" si="340"/>
        <v>34.352942400000003</v>
      </c>
      <c r="I971" s="68">
        <f t="shared" si="341"/>
        <v>19.754423461759632</v>
      </c>
      <c r="J971" s="69">
        <v>10</v>
      </c>
      <c r="K971" s="31">
        <f t="shared" si="342"/>
        <v>0.19</v>
      </c>
      <c r="L971" s="161">
        <f>SUM(H971:H972)</f>
        <v>82.567598400000008</v>
      </c>
      <c r="M971" s="163">
        <f>SUM(I971:I972)</f>
        <v>47.4799300747556</v>
      </c>
      <c r="N971" s="164">
        <f>SUM(K971:K972)</f>
        <v>0.41400000000000003</v>
      </c>
      <c r="O971" s="149">
        <f>SUM(L971:L977)/3</f>
        <v>124.1527392</v>
      </c>
      <c r="P971" s="156">
        <f t="shared" ref="P971:Q971" si="349">SUM(M971:M977)/3</f>
        <v>71.393179528464614</v>
      </c>
      <c r="Q971" s="157">
        <f t="shared" si="349"/>
        <v>0.49700000000000005</v>
      </c>
      <c r="V971" s="32">
        <v>420</v>
      </c>
      <c r="W971" s="2">
        <v>620</v>
      </c>
      <c r="X971" s="12">
        <f t="shared" si="337"/>
        <v>241.51811385853938</v>
      </c>
      <c r="Y971" s="12">
        <f t="shared" si="338"/>
        <v>356.5267395054629</v>
      </c>
      <c r="Z971" s="2">
        <v>30</v>
      </c>
      <c r="AA971" s="2">
        <v>50</v>
      </c>
    </row>
    <row r="972" spans="2:27" x14ac:dyDescent="0.25">
      <c r="B972" s="62">
        <v>43444</v>
      </c>
      <c r="C972" s="70">
        <v>2</v>
      </c>
      <c r="D972" s="70">
        <v>10.4</v>
      </c>
      <c r="E972" s="94">
        <v>0.2</v>
      </c>
      <c r="F972" s="70">
        <v>28</v>
      </c>
      <c r="G972" s="26">
        <f t="shared" si="339"/>
        <v>2391.6</v>
      </c>
      <c r="H972" s="26">
        <f t="shared" si="340"/>
        <v>48.214655999999998</v>
      </c>
      <c r="I972" s="68">
        <f t="shared" si="341"/>
        <v>27.725506612995972</v>
      </c>
      <c r="J972" s="69">
        <v>8</v>
      </c>
      <c r="K972" s="31">
        <f t="shared" si="342"/>
        <v>0.224</v>
      </c>
      <c r="L972" s="162"/>
      <c r="M972" s="162"/>
      <c r="N972" s="162"/>
      <c r="O972" s="147"/>
      <c r="P972" s="151"/>
      <c r="Q972" s="154"/>
      <c r="V972" s="32">
        <v>420</v>
      </c>
      <c r="W972" s="2">
        <v>620</v>
      </c>
      <c r="X972" s="12">
        <f t="shared" si="337"/>
        <v>241.51811385853938</v>
      </c>
      <c r="Y972" s="12">
        <f t="shared" si="338"/>
        <v>356.5267395054629</v>
      </c>
      <c r="Z972" s="2">
        <v>30</v>
      </c>
      <c r="AA972" s="2">
        <v>50</v>
      </c>
    </row>
    <row r="973" spans="2:27" x14ac:dyDescent="0.25">
      <c r="B973" s="62">
        <v>43445</v>
      </c>
      <c r="C973" s="70">
        <v>3</v>
      </c>
      <c r="D973" s="70">
        <v>10.36</v>
      </c>
      <c r="E973" s="94">
        <v>0.17</v>
      </c>
      <c r="F973" s="70">
        <v>34</v>
      </c>
      <c r="G973" s="26">
        <f t="shared" si="339"/>
        <v>2032.8600000000001</v>
      </c>
      <c r="H973" s="26">
        <f t="shared" si="340"/>
        <v>49.764412800000002</v>
      </c>
      <c r="I973" s="68">
        <f t="shared" si="341"/>
        <v>28.616683611270844</v>
      </c>
      <c r="J973" s="69">
        <v>7</v>
      </c>
      <c r="K973" s="31">
        <f t="shared" si="342"/>
        <v>0.23799999999999999</v>
      </c>
      <c r="L973" s="161">
        <f>SUM(H973:H974)</f>
        <v>106.24443840000001</v>
      </c>
      <c r="M973" s="163">
        <f>SUM(I973:I974)</f>
        <v>61.095134215066125</v>
      </c>
      <c r="N973" s="164">
        <f>SUM(K973:K974)</f>
        <v>0.38200000000000001</v>
      </c>
      <c r="O973" s="147"/>
      <c r="P973" s="151"/>
      <c r="Q973" s="154"/>
      <c r="V973" s="32">
        <v>420</v>
      </c>
      <c r="W973" s="2">
        <v>620</v>
      </c>
      <c r="X973" s="12">
        <f t="shared" si="337"/>
        <v>241.51811385853938</v>
      </c>
      <c r="Y973" s="12">
        <f t="shared" si="338"/>
        <v>356.5267395054629</v>
      </c>
      <c r="Z973" s="2">
        <v>30</v>
      </c>
      <c r="AA973" s="2">
        <v>50</v>
      </c>
    </row>
    <row r="974" spans="2:27" x14ac:dyDescent="0.25">
      <c r="B974" s="62">
        <v>43445</v>
      </c>
      <c r="C974" s="70">
        <v>1</v>
      </c>
      <c r="D974" s="70">
        <v>10.199999999999999</v>
      </c>
      <c r="E974" s="94">
        <v>0.41</v>
      </c>
      <c r="F974" s="70">
        <v>16</v>
      </c>
      <c r="G974" s="26">
        <f t="shared" si="339"/>
        <v>4902.78</v>
      </c>
      <c r="H974" s="26">
        <f t="shared" si="340"/>
        <v>56.480025599999998</v>
      </c>
      <c r="I974" s="68">
        <f t="shared" si="341"/>
        <v>32.478450603795281</v>
      </c>
      <c r="J974" s="69">
        <v>9</v>
      </c>
      <c r="K974" s="31">
        <f t="shared" si="342"/>
        <v>0.14399999999999999</v>
      </c>
      <c r="L974" s="162"/>
      <c r="M974" s="162"/>
      <c r="N974" s="162"/>
      <c r="O974" s="147"/>
      <c r="P974" s="151"/>
      <c r="Q974" s="154"/>
      <c r="V974" s="32">
        <v>420</v>
      </c>
      <c r="W974" s="2">
        <v>620</v>
      </c>
      <c r="X974" s="12">
        <f t="shared" si="337"/>
        <v>241.51811385853938</v>
      </c>
      <c r="Y974" s="12">
        <f t="shared" si="338"/>
        <v>356.5267395054629</v>
      </c>
      <c r="Z974" s="2">
        <v>30</v>
      </c>
      <c r="AA974" s="2">
        <v>50</v>
      </c>
    </row>
    <row r="975" spans="2:27" x14ac:dyDescent="0.25">
      <c r="B975" s="62">
        <v>43446</v>
      </c>
      <c r="C975" s="70">
        <v>2</v>
      </c>
      <c r="D975" s="70">
        <v>10.119999999999999</v>
      </c>
      <c r="E975" s="94">
        <v>0.09</v>
      </c>
      <c r="F975" s="70">
        <v>19</v>
      </c>
      <c r="G975" s="26">
        <f t="shared" si="339"/>
        <v>1076.22</v>
      </c>
      <c r="H975" s="26">
        <f t="shared" si="340"/>
        <v>14.722689600000001</v>
      </c>
      <c r="I975" s="68">
        <f t="shared" si="341"/>
        <v>8.4661814836112708</v>
      </c>
      <c r="J975" s="69">
        <v>5</v>
      </c>
      <c r="K975" s="31">
        <f t="shared" si="342"/>
        <v>9.5000000000000001E-2</v>
      </c>
      <c r="L975" s="161">
        <f>SUM(H975:H977)</f>
        <v>183.64618079999997</v>
      </c>
      <c r="M975" s="163">
        <f>SUM(I975:I977)</f>
        <v>105.60447429557215</v>
      </c>
      <c r="N975" s="164">
        <f>SUM(K975:K977)</f>
        <v>0.69499999999999995</v>
      </c>
      <c r="O975" s="147"/>
      <c r="P975" s="151"/>
      <c r="Q975" s="154"/>
      <c r="V975" s="32">
        <v>420</v>
      </c>
      <c r="W975" s="2">
        <v>620</v>
      </c>
      <c r="X975" s="12">
        <f t="shared" si="337"/>
        <v>241.51811385853938</v>
      </c>
      <c r="Y975" s="12">
        <f t="shared" si="338"/>
        <v>356.5267395054629</v>
      </c>
      <c r="Z975" s="2">
        <v>30</v>
      </c>
      <c r="AA975" s="2">
        <v>50</v>
      </c>
    </row>
    <row r="976" spans="2:27" x14ac:dyDescent="0.25">
      <c r="B976" s="62">
        <v>43446</v>
      </c>
      <c r="C976" s="70">
        <v>3</v>
      </c>
      <c r="D976" s="70">
        <v>10.71</v>
      </c>
      <c r="E976" s="94">
        <v>0.4</v>
      </c>
      <c r="F976" s="70">
        <v>31</v>
      </c>
      <c r="G976" s="26">
        <f t="shared" si="339"/>
        <v>4783.2</v>
      </c>
      <c r="H976" s="26">
        <f t="shared" si="340"/>
        <v>106.76102399999998</v>
      </c>
      <c r="I976" s="68">
        <f t="shared" si="341"/>
        <v>61.392193214491073</v>
      </c>
      <c r="J976" s="69">
        <v>12</v>
      </c>
      <c r="K976" s="31">
        <f t="shared" si="342"/>
        <v>0.372</v>
      </c>
      <c r="L976" s="165"/>
      <c r="M976" s="165"/>
      <c r="N976" s="165"/>
      <c r="O976" s="147"/>
      <c r="P976" s="151"/>
      <c r="Q976" s="154"/>
      <c r="V976" s="32">
        <v>420</v>
      </c>
      <c r="W976" s="2">
        <v>620</v>
      </c>
      <c r="X976" s="12">
        <f t="shared" si="337"/>
        <v>241.51811385853938</v>
      </c>
      <c r="Y976" s="12">
        <f t="shared" si="338"/>
        <v>356.5267395054629</v>
      </c>
      <c r="Z976" s="2">
        <v>30</v>
      </c>
      <c r="AA976" s="2">
        <v>50</v>
      </c>
    </row>
    <row r="977" spans="2:27" x14ac:dyDescent="0.25">
      <c r="B977" s="62">
        <v>43446</v>
      </c>
      <c r="C977" s="70">
        <v>1</v>
      </c>
      <c r="D977" s="70">
        <v>10.25</v>
      </c>
      <c r="E977" s="94">
        <v>0.38</v>
      </c>
      <c r="F977" s="70">
        <v>19</v>
      </c>
      <c r="G977" s="26">
        <f t="shared" si="339"/>
        <v>4544.04</v>
      </c>
      <c r="H977" s="26">
        <f t="shared" si="340"/>
        <v>62.162467199999995</v>
      </c>
      <c r="I977" s="68">
        <f t="shared" si="341"/>
        <v>35.746099597469808</v>
      </c>
      <c r="J977" s="69">
        <v>12</v>
      </c>
      <c r="K977" s="31">
        <f t="shared" si="342"/>
        <v>0.22800000000000001</v>
      </c>
      <c r="L977" s="165"/>
      <c r="M977" s="165"/>
      <c r="N977" s="165"/>
      <c r="O977" s="148"/>
      <c r="P977" s="152"/>
      <c r="Q977" s="155"/>
      <c r="V977" s="32">
        <v>420</v>
      </c>
      <c r="W977" s="2">
        <v>620</v>
      </c>
      <c r="X977" s="12">
        <f t="shared" si="337"/>
        <v>241.51811385853938</v>
      </c>
      <c r="Y977" s="12">
        <f t="shared" si="338"/>
        <v>356.5267395054629</v>
      </c>
      <c r="Z977" s="2">
        <v>30</v>
      </c>
      <c r="AA977" s="2">
        <v>50</v>
      </c>
    </row>
    <row r="978" spans="2:27" x14ac:dyDescent="0.25">
      <c r="B978" s="62">
        <v>43447</v>
      </c>
      <c r="C978" s="70">
        <v>2</v>
      </c>
      <c r="D978" s="70">
        <v>10.08</v>
      </c>
      <c r="E978" s="94">
        <v>0.3</v>
      </c>
      <c r="F978" s="70">
        <v>34</v>
      </c>
      <c r="G978" s="26">
        <f t="shared" si="339"/>
        <v>3587.4</v>
      </c>
      <c r="H978" s="26">
        <f t="shared" si="340"/>
        <v>87.819552000000002</v>
      </c>
      <c r="I978" s="68">
        <f t="shared" si="341"/>
        <v>50.500029902242666</v>
      </c>
      <c r="J978" s="69">
        <v>11</v>
      </c>
      <c r="K978" s="31">
        <f t="shared" si="342"/>
        <v>0.374</v>
      </c>
      <c r="L978" s="161">
        <f>SUM(H978:H979)</f>
        <v>244.86157439999999</v>
      </c>
      <c r="M978" s="163">
        <f>SUM(I978:I979)</f>
        <v>140.80596572742954</v>
      </c>
      <c r="N978" s="164">
        <f>SUM(K978:K979)</f>
        <v>0.85399999999999998</v>
      </c>
      <c r="O978" s="149">
        <f>SUM(L978:L987)/3</f>
        <v>261.96629760000002</v>
      </c>
      <c r="P978" s="156">
        <f t="shared" ref="P978:Q978" si="350">SUM(M978:M987)/3</f>
        <v>150.6419192639448</v>
      </c>
      <c r="Q978" s="157">
        <f t="shared" si="350"/>
        <v>0.94533333333333325</v>
      </c>
      <c r="V978" s="32">
        <v>420</v>
      </c>
      <c r="W978" s="2">
        <v>620</v>
      </c>
      <c r="X978" s="12">
        <f t="shared" si="337"/>
        <v>241.51811385853938</v>
      </c>
      <c r="Y978" s="12">
        <f t="shared" si="338"/>
        <v>356.5267395054629</v>
      </c>
      <c r="Z978" s="2">
        <v>30</v>
      </c>
      <c r="AA978" s="2">
        <v>50</v>
      </c>
    </row>
    <row r="979" spans="2:27" x14ac:dyDescent="0.25">
      <c r="B979" s="62">
        <v>43447</v>
      </c>
      <c r="C979" s="70">
        <v>3</v>
      </c>
      <c r="D979" s="70">
        <v>10.92</v>
      </c>
      <c r="E979" s="94">
        <v>0.56999999999999995</v>
      </c>
      <c r="F979" s="70">
        <v>32</v>
      </c>
      <c r="G979" s="26">
        <f t="shared" si="339"/>
        <v>6816.0599999999995</v>
      </c>
      <c r="H979" s="26">
        <f t="shared" si="340"/>
        <v>157.04202239999998</v>
      </c>
      <c r="I979" s="68">
        <f t="shared" si="341"/>
        <v>90.305935825186879</v>
      </c>
      <c r="J979" s="69">
        <v>15</v>
      </c>
      <c r="K979" s="31">
        <f t="shared" si="342"/>
        <v>0.48</v>
      </c>
      <c r="L979" s="162"/>
      <c r="M979" s="162"/>
      <c r="N979" s="162"/>
      <c r="O979" s="147"/>
      <c r="P979" s="151"/>
      <c r="Q979" s="154"/>
      <c r="V979" s="32">
        <v>420</v>
      </c>
      <c r="W979" s="2">
        <v>620</v>
      </c>
      <c r="X979" s="12">
        <f t="shared" si="337"/>
        <v>241.51811385853938</v>
      </c>
      <c r="Y979" s="12">
        <f t="shared" si="338"/>
        <v>356.5267395054629</v>
      </c>
      <c r="Z979" s="2">
        <v>30</v>
      </c>
      <c r="AA979" s="2">
        <v>50</v>
      </c>
    </row>
    <row r="980" spans="2:27" x14ac:dyDescent="0.25">
      <c r="B980" s="62">
        <v>43448</v>
      </c>
      <c r="C980" s="70">
        <v>2</v>
      </c>
      <c r="D980" s="70">
        <v>11.1</v>
      </c>
      <c r="E980" s="94">
        <v>0.34</v>
      </c>
      <c r="F980" s="70">
        <v>28</v>
      </c>
      <c r="G980" s="26">
        <f t="shared" si="339"/>
        <v>4065.7200000000003</v>
      </c>
      <c r="H980" s="26">
        <f t="shared" si="340"/>
        <v>81.964915199999993</v>
      </c>
      <c r="I980" s="68">
        <f t="shared" si="341"/>
        <v>47.133361242093152</v>
      </c>
      <c r="J980" s="69">
        <v>13</v>
      </c>
      <c r="K980" s="31">
        <f t="shared" si="342"/>
        <v>0.36399999999999999</v>
      </c>
      <c r="L980" s="161">
        <f>SUM(H980:H984)</f>
        <v>302.54696639999997</v>
      </c>
      <c r="M980" s="163">
        <f>SUM(I980:I984)</f>
        <v>173.97755399654974</v>
      </c>
      <c r="N980" s="164">
        <f>SUM(K980:K984)</f>
        <v>1.3779999999999999</v>
      </c>
      <c r="O980" s="147"/>
      <c r="P980" s="151"/>
      <c r="Q980" s="154"/>
      <c r="V980" s="32">
        <v>420</v>
      </c>
      <c r="W980" s="2">
        <v>620</v>
      </c>
      <c r="X980" s="12">
        <f t="shared" si="337"/>
        <v>241.51811385853938</v>
      </c>
      <c r="Y980" s="12">
        <f t="shared" si="338"/>
        <v>356.5267395054629</v>
      </c>
      <c r="Z980" s="2">
        <v>30</v>
      </c>
      <c r="AA980" s="2">
        <v>50</v>
      </c>
    </row>
    <row r="981" spans="2:27" x14ac:dyDescent="0.25">
      <c r="B981" s="62">
        <v>43448</v>
      </c>
      <c r="C981" s="70">
        <v>3</v>
      </c>
      <c r="D981" s="70">
        <v>10.66</v>
      </c>
      <c r="E981" s="94">
        <v>0.44</v>
      </c>
      <c r="F981" s="70">
        <v>15</v>
      </c>
      <c r="G981" s="26">
        <f t="shared" si="339"/>
        <v>5261.52</v>
      </c>
      <c r="H981" s="26">
        <f t="shared" si="340"/>
        <v>56.824416000000006</v>
      </c>
      <c r="I981" s="68">
        <f t="shared" si="341"/>
        <v>32.676489936745256</v>
      </c>
      <c r="J981" s="69">
        <v>14</v>
      </c>
      <c r="K981" s="31">
        <f t="shared" si="342"/>
        <v>0.21</v>
      </c>
      <c r="L981" s="165"/>
      <c r="M981" s="165"/>
      <c r="N981" s="165"/>
      <c r="O981" s="147"/>
      <c r="P981" s="151"/>
      <c r="Q981" s="154"/>
      <c r="V981" s="32">
        <v>420</v>
      </c>
      <c r="W981" s="2">
        <v>620</v>
      </c>
      <c r="X981" s="12">
        <f t="shared" si="337"/>
        <v>241.51811385853938</v>
      </c>
      <c r="Y981" s="12">
        <f t="shared" si="338"/>
        <v>356.5267395054629</v>
      </c>
      <c r="Z981" s="2">
        <v>30</v>
      </c>
      <c r="AA981" s="2">
        <v>50</v>
      </c>
    </row>
    <row r="982" spans="2:27" x14ac:dyDescent="0.25">
      <c r="B982" s="62">
        <v>43448</v>
      </c>
      <c r="C982" s="70">
        <v>2</v>
      </c>
      <c r="D982" s="70">
        <v>10.4</v>
      </c>
      <c r="E982" s="94">
        <v>0.34</v>
      </c>
      <c r="F982" s="70">
        <v>30</v>
      </c>
      <c r="G982" s="26">
        <f t="shared" si="339"/>
        <v>4065.7200000000003</v>
      </c>
      <c r="H982" s="26">
        <f t="shared" si="340"/>
        <v>87.819552000000002</v>
      </c>
      <c r="I982" s="68">
        <f t="shared" si="341"/>
        <v>50.500029902242666</v>
      </c>
      <c r="J982" s="69">
        <v>13</v>
      </c>
      <c r="K982" s="31">
        <f t="shared" si="342"/>
        <v>0.39</v>
      </c>
      <c r="L982" s="165"/>
      <c r="M982" s="165"/>
      <c r="N982" s="165"/>
      <c r="O982" s="147"/>
      <c r="P982" s="151"/>
      <c r="Q982" s="154"/>
      <c r="V982" s="32">
        <v>420</v>
      </c>
      <c r="W982" s="2">
        <v>620</v>
      </c>
      <c r="X982" s="12">
        <f t="shared" si="337"/>
        <v>241.51811385853938</v>
      </c>
      <c r="Y982" s="12">
        <f t="shared" si="338"/>
        <v>356.5267395054629</v>
      </c>
      <c r="Z982" s="2">
        <v>30</v>
      </c>
      <c r="AA982" s="2">
        <v>50</v>
      </c>
    </row>
    <row r="983" spans="2:27" x14ac:dyDescent="0.25">
      <c r="B983" s="62">
        <v>43448</v>
      </c>
      <c r="C983" s="70">
        <v>3</v>
      </c>
      <c r="D983" s="70">
        <v>10.01</v>
      </c>
      <c r="E983" s="94">
        <v>0.22</v>
      </c>
      <c r="F983" s="70">
        <v>15</v>
      </c>
      <c r="G983" s="26">
        <f t="shared" si="339"/>
        <v>2630.76</v>
      </c>
      <c r="H983" s="26">
        <f t="shared" si="340"/>
        <v>28.412208000000003</v>
      </c>
      <c r="I983" s="68">
        <f t="shared" si="341"/>
        <v>16.338244968372628</v>
      </c>
      <c r="J983" s="69">
        <v>10</v>
      </c>
      <c r="K983" s="31">
        <f t="shared" si="342"/>
        <v>0.15</v>
      </c>
      <c r="L983" s="165"/>
      <c r="M983" s="165"/>
      <c r="N983" s="165"/>
      <c r="O983" s="147"/>
      <c r="P983" s="151"/>
      <c r="Q983" s="154"/>
      <c r="V983" s="32">
        <v>420</v>
      </c>
      <c r="W983" s="2">
        <v>620</v>
      </c>
      <c r="X983" s="12">
        <f t="shared" si="337"/>
        <v>241.51811385853938</v>
      </c>
      <c r="Y983" s="12">
        <f t="shared" si="338"/>
        <v>356.5267395054629</v>
      </c>
      <c r="Z983" s="2">
        <v>30</v>
      </c>
      <c r="AA983" s="2">
        <v>50</v>
      </c>
    </row>
    <row r="984" spans="2:27" x14ac:dyDescent="0.25">
      <c r="B984" s="62">
        <v>43448</v>
      </c>
      <c r="C984" s="70">
        <v>3</v>
      </c>
      <c r="D984" s="70">
        <v>10.76</v>
      </c>
      <c r="E984" s="94">
        <v>0.23</v>
      </c>
      <c r="F984" s="70">
        <v>24</v>
      </c>
      <c r="G984" s="26">
        <f t="shared" si="339"/>
        <v>2750.34</v>
      </c>
      <c r="H984" s="26">
        <f t="shared" si="340"/>
        <v>47.525875200000002</v>
      </c>
      <c r="I984" s="68">
        <f t="shared" si="341"/>
        <v>27.329427947096033</v>
      </c>
      <c r="J984" s="69">
        <v>11</v>
      </c>
      <c r="K984" s="31">
        <f t="shared" si="342"/>
        <v>0.26400000000000001</v>
      </c>
      <c r="L984" s="167"/>
      <c r="M984" s="167"/>
      <c r="N984" s="167"/>
      <c r="O984" s="147"/>
      <c r="P984" s="151"/>
      <c r="Q984" s="154"/>
      <c r="V984" s="32">
        <v>420</v>
      </c>
      <c r="W984" s="2">
        <v>620</v>
      </c>
      <c r="X984" s="12">
        <f t="shared" si="337"/>
        <v>241.51811385853938</v>
      </c>
      <c r="Y984" s="12">
        <f t="shared" si="338"/>
        <v>356.5267395054629</v>
      </c>
      <c r="Z984" s="2">
        <v>30</v>
      </c>
      <c r="AA984" s="2">
        <v>50</v>
      </c>
    </row>
    <row r="985" spans="2:27" x14ac:dyDescent="0.25">
      <c r="B985" s="62">
        <v>43449</v>
      </c>
      <c r="C985" s="70">
        <v>2</v>
      </c>
      <c r="D985" s="70">
        <v>10.44</v>
      </c>
      <c r="E985" s="94">
        <v>1.07</v>
      </c>
      <c r="F985" s="70">
        <v>13</v>
      </c>
      <c r="G985" s="26">
        <f t="shared" si="339"/>
        <v>12795.060000000001</v>
      </c>
      <c r="H985" s="26">
        <f t="shared" si="340"/>
        <v>119.76176160000001</v>
      </c>
      <c r="I985" s="68">
        <f t="shared" si="341"/>
        <v>68.868178033352507</v>
      </c>
      <c r="J985" s="69">
        <v>20</v>
      </c>
      <c r="K985" s="31">
        <f t="shared" si="342"/>
        <v>0.26</v>
      </c>
      <c r="L985" s="161">
        <f>SUM(H985:H987)</f>
        <v>238.49035200000003</v>
      </c>
      <c r="M985" s="163">
        <f>SUM(I985:I987)</f>
        <v>137.14223806785509</v>
      </c>
      <c r="N985" s="164">
        <f>SUM(K985:K987)</f>
        <v>0.60399999999999998</v>
      </c>
      <c r="O985" s="147"/>
      <c r="P985" s="151"/>
      <c r="Q985" s="154"/>
      <c r="V985" s="32">
        <v>420</v>
      </c>
      <c r="W985" s="2">
        <v>620</v>
      </c>
      <c r="X985" s="12">
        <f t="shared" si="337"/>
        <v>241.51811385853938</v>
      </c>
      <c r="Y985" s="12">
        <f t="shared" si="338"/>
        <v>356.5267395054629</v>
      </c>
      <c r="Z985" s="2">
        <v>30</v>
      </c>
      <c r="AA985" s="2">
        <v>50</v>
      </c>
    </row>
    <row r="986" spans="2:27" x14ac:dyDescent="0.25">
      <c r="B986" s="62">
        <v>43449</v>
      </c>
      <c r="C986" s="70">
        <v>3</v>
      </c>
      <c r="D986" s="70">
        <v>11.1</v>
      </c>
      <c r="E986" s="94">
        <v>0.5</v>
      </c>
      <c r="F986" s="70">
        <v>13</v>
      </c>
      <c r="G986" s="26">
        <f t="shared" si="339"/>
        <v>5979</v>
      </c>
      <c r="H986" s="26">
        <f t="shared" si="340"/>
        <v>55.963439999999999</v>
      </c>
      <c r="I986" s="68">
        <f t="shared" si="341"/>
        <v>32.181391604370326</v>
      </c>
      <c r="J986" s="69">
        <v>14</v>
      </c>
      <c r="K986" s="31">
        <f t="shared" si="342"/>
        <v>0.182</v>
      </c>
      <c r="L986" s="165"/>
      <c r="M986" s="165"/>
      <c r="N986" s="165"/>
      <c r="O986" s="147"/>
      <c r="P986" s="151"/>
      <c r="Q986" s="154"/>
      <c r="V986" s="32">
        <v>420</v>
      </c>
      <c r="W986" s="2">
        <v>620</v>
      </c>
      <c r="X986" s="12">
        <f t="shared" si="337"/>
        <v>241.51811385853938</v>
      </c>
      <c r="Y986" s="12">
        <f t="shared" si="338"/>
        <v>356.5267395054629</v>
      </c>
      <c r="Z986" s="2">
        <v>30</v>
      </c>
      <c r="AA986" s="2">
        <v>50</v>
      </c>
    </row>
    <row r="987" spans="2:27" x14ac:dyDescent="0.25">
      <c r="B987" s="62">
        <v>43449</v>
      </c>
      <c r="C987" s="70">
        <v>2</v>
      </c>
      <c r="D987" s="70">
        <v>11.3</v>
      </c>
      <c r="E987" s="94">
        <v>0.81</v>
      </c>
      <c r="F987" s="70">
        <v>9</v>
      </c>
      <c r="G987" s="26">
        <f t="shared" si="339"/>
        <v>9685.9800000000014</v>
      </c>
      <c r="H987" s="26">
        <f t="shared" si="340"/>
        <v>62.765150400000003</v>
      </c>
      <c r="I987" s="68">
        <f t="shared" si="341"/>
        <v>36.092668430132257</v>
      </c>
      <c r="J987" s="69">
        <v>18</v>
      </c>
      <c r="K987" s="31">
        <f t="shared" si="342"/>
        <v>0.16200000000000001</v>
      </c>
      <c r="L987" s="165"/>
      <c r="M987" s="165"/>
      <c r="N987" s="165"/>
      <c r="O987" s="148"/>
      <c r="P987" s="152"/>
      <c r="Q987" s="155"/>
      <c r="V987" s="32">
        <v>420</v>
      </c>
      <c r="W987" s="2">
        <v>620</v>
      </c>
      <c r="X987" s="12">
        <f t="shared" si="337"/>
        <v>241.51811385853938</v>
      </c>
      <c r="Y987" s="12">
        <f t="shared" si="338"/>
        <v>356.5267395054629</v>
      </c>
      <c r="Z987" s="2">
        <v>30</v>
      </c>
      <c r="AA987" s="2">
        <v>50</v>
      </c>
    </row>
    <row r="988" spans="2:27" x14ac:dyDescent="0.25">
      <c r="B988" s="62">
        <v>43450</v>
      </c>
      <c r="C988" s="70">
        <v>3</v>
      </c>
      <c r="D988" s="70">
        <v>10.199999999999999</v>
      </c>
      <c r="E988" s="94">
        <v>0.84</v>
      </c>
      <c r="F988" s="70">
        <v>25</v>
      </c>
      <c r="G988" s="26">
        <f t="shared" si="339"/>
        <v>10044.719999999999</v>
      </c>
      <c r="H988" s="26">
        <f t="shared" si="340"/>
        <v>180.80495999999997</v>
      </c>
      <c r="I988" s="68">
        <f t="shared" si="341"/>
        <v>103.97064979873488</v>
      </c>
      <c r="J988" s="69">
        <v>19</v>
      </c>
      <c r="K988" s="31">
        <f t="shared" si="342"/>
        <v>0.47499999999999998</v>
      </c>
      <c r="L988" s="161">
        <f>SUM(H988:H989)</f>
        <v>235.82132639999998</v>
      </c>
      <c r="M988" s="163">
        <f>SUM(I988:I989)</f>
        <v>135.60743323749278</v>
      </c>
      <c r="N988" s="164">
        <f>SUM(K988:K989)</f>
        <v>0.628</v>
      </c>
      <c r="O988" s="149">
        <f>SUM(L988:L995)/3</f>
        <v>253.2130416</v>
      </c>
      <c r="P988" s="156">
        <f t="shared" ref="P988:Q988" si="351">SUM(M988:M995)/3</f>
        <v>145.60841955146634</v>
      </c>
      <c r="Q988" s="157">
        <f t="shared" si="351"/>
        <v>0.84966666666666668</v>
      </c>
      <c r="V988" s="32">
        <v>420</v>
      </c>
      <c r="W988" s="2">
        <v>620</v>
      </c>
      <c r="X988" s="12">
        <f t="shared" si="337"/>
        <v>241.51811385853938</v>
      </c>
      <c r="Y988" s="12">
        <f t="shared" si="338"/>
        <v>356.5267395054629</v>
      </c>
      <c r="Z988" s="2">
        <v>30</v>
      </c>
      <c r="AA988" s="2">
        <v>50</v>
      </c>
    </row>
    <row r="989" spans="2:27" x14ac:dyDescent="0.25">
      <c r="B989" s="62">
        <v>43450</v>
      </c>
      <c r="C989" s="70">
        <v>2</v>
      </c>
      <c r="D989" s="70">
        <v>10</v>
      </c>
      <c r="E989" s="94">
        <v>0.71</v>
      </c>
      <c r="F989" s="70">
        <v>9</v>
      </c>
      <c r="G989" s="26">
        <f t="shared" si="339"/>
        <v>8490.18</v>
      </c>
      <c r="H989" s="26">
        <f t="shared" si="340"/>
        <v>55.016366399999995</v>
      </c>
      <c r="I989" s="68">
        <f t="shared" si="341"/>
        <v>31.636783438757902</v>
      </c>
      <c r="J989" s="69">
        <v>17</v>
      </c>
      <c r="K989" s="31">
        <f t="shared" si="342"/>
        <v>0.153</v>
      </c>
      <c r="L989" s="162"/>
      <c r="M989" s="162"/>
      <c r="N989" s="162"/>
      <c r="O989" s="147"/>
      <c r="P989" s="151"/>
      <c r="Q989" s="154"/>
      <c r="V989" s="32">
        <v>420</v>
      </c>
      <c r="W989" s="2">
        <v>620</v>
      </c>
      <c r="X989" s="12">
        <f t="shared" si="337"/>
        <v>241.51811385853938</v>
      </c>
      <c r="Y989" s="12">
        <f t="shared" si="338"/>
        <v>356.5267395054629</v>
      </c>
      <c r="Z989" s="2">
        <v>30</v>
      </c>
      <c r="AA989" s="2">
        <v>50</v>
      </c>
    </row>
    <row r="990" spans="2:27" x14ac:dyDescent="0.25">
      <c r="B990" s="62">
        <v>43451</v>
      </c>
      <c r="C990" s="70">
        <v>2</v>
      </c>
      <c r="D990" s="70">
        <v>11.26</v>
      </c>
      <c r="E990" s="94">
        <v>0.33</v>
      </c>
      <c r="F990" s="70">
        <v>34</v>
      </c>
      <c r="G990" s="26">
        <f t="shared" si="339"/>
        <v>3946.1400000000003</v>
      </c>
      <c r="H990" s="26">
        <f t="shared" si="340"/>
        <v>96.601507200000015</v>
      </c>
      <c r="I990" s="68">
        <f t="shared" si="341"/>
        <v>55.550032892466938</v>
      </c>
      <c r="J990" s="69">
        <v>12</v>
      </c>
      <c r="K990" s="31">
        <f t="shared" si="342"/>
        <v>0.40799999999999997</v>
      </c>
      <c r="L990" s="161">
        <f>SUM(H990:H991)</f>
        <v>227.55595680000002</v>
      </c>
      <c r="M990" s="163">
        <f>SUM(I990:I991)</f>
        <v>130.8544892466935</v>
      </c>
      <c r="N990" s="164">
        <f>SUM(K990:K991)</f>
        <v>0.95399999999999996</v>
      </c>
      <c r="O990" s="147"/>
      <c r="P990" s="151"/>
      <c r="Q990" s="154"/>
      <c r="V990" s="32">
        <v>420</v>
      </c>
      <c r="W990" s="2">
        <v>620</v>
      </c>
      <c r="X990" s="12">
        <f t="shared" si="337"/>
        <v>241.51811385853938</v>
      </c>
      <c r="Y990" s="12">
        <f t="shared" si="338"/>
        <v>356.5267395054629</v>
      </c>
      <c r="Z990" s="2">
        <v>30</v>
      </c>
      <c r="AA990" s="2">
        <v>50</v>
      </c>
    </row>
    <row r="991" spans="2:27" x14ac:dyDescent="0.25">
      <c r="B991" s="62">
        <v>43451</v>
      </c>
      <c r="C991" s="70">
        <v>3</v>
      </c>
      <c r="D991" s="70">
        <v>11.27</v>
      </c>
      <c r="E991" s="94">
        <v>0.39</v>
      </c>
      <c r="F991" s="70">
        <v>39</v>
      </c>
      <c r="G991" s="26">
        <f t="shared" si="339"/>
        <v>4663.62</v>
      </c>
      <c r="H991" s="26">
        <f t="shared" si="340"/>
        <v>130.9544496</v>
      </c>
      <c r="I991" s="68">
        <f t="shared" si="341"/>
        <v>75.304456354226559</v>
      </c>
      <c r="J991" s="69">
        <v>14</v>
      </c>
      <c r="K991" s="31">
        <f t="shared" si="342"/>
        <v>0.54600000000000004</v>
      </c>
      <c r="L991" s="162"/>
      <c r="M991" s="162"/>
      <c r="N991" s="162"/>
      <c r="O991" s="147"/>
      <c r="P991" s="151"/>
      <c r="Q991" s="154"/>
      <c r="V991" s="32">
        <v>420</v>
      </c>
      <c r="W991" s="2">
        <v>620</v>
      </c>
      <c r="X991" s="12">
        <f t="shared" si="337"/>
        <v>241.51811385853938</v>
      </c>
      <c r="Y991" s="12">
        <f t="shared" si="338"/>
        <v>356.5267395054629</v>
      </c>
      <c r="Z991" s="2">
        <v>30</v>
      </c>
      <c r="AA991" s="2">
        <v>50</v>
      </c>
    </row>
    <row r="992" spans="2:27" x14ac:dyDescent="0.25">
      <c r="B992" s="62">
        <v>43452</v>
      </c>
      <c r="C992" s="70">
        <v>2</v>
      </c>
      <c r="D992" s="70">
        <v>10.24</v>
      </c>
      <c r="E992" s="94">
        <v>0.17</v>
      </c>
      <c r="F992" s="70">
        <v>15</v>
      </c>
      <c r="G992" s="26">
        <f t="shared" si="339"/>
        <v>2032.8600000000001</v>
      </c>
      <c r="H992" s="26">
        <f t="shared" si="340"/>
        <v>21.954888</v>
      </c>
      <c r="I992" s="68">
        <f t="shared" si="341"/>
        <v>12.625007475560666</v>
      </c>
      <c r="J992" s="69">
        <v>6</v>
      </c>
      <c r="K992" s="31">
        <f t="shared" si="342"/>
        <v>0.09</v>
      </c>
      <c r="L992" s="161">
        <f>SUM(H992:H995)</f>
        <v>296.26184160000003</v>
      </c>
      <c r="M992" s="163">
        <f>SUM(I992:I995)</f>
        <v>170.36333617021276</v>
      </c>
      <c r="N992" s="164">
        <f>SUM(K992:K995)</f>
        <v>0.96699999999999997</v>
      </c>
      <c r="O992" s="147"/>
      <c r="P992" s="151"/>
      <c r="Q992" s="154"/>
      <c r="V992" s="32">
        <v>420</v>
      </c>
      <c r="W992" s="2">
        <v>620</v>
      </c>
      <c r="X992" s="12">
        <f t="shared" si="337"/>
        <v>241.51811385853938</v>
      </c>
      <c r="Y992" s="12">
        <f t="shared" si="338"/>
        <v>356.5267395054629</v>
      </c>
      <c r="Z992" s="2">
        <v>30</v>
      </c>
      <c r="AA992" s="2">
        <v>50</v>
      </c>
    </row>
    <row r="993" spans="2:27" x14ac:dyDescent="0.25">
      <c r="B993" s="62">
        <v>43452</v>
      </c>
      <c r="C993" s="70">
        <v>3</v>
      </c>
      <c r="D993" s="70">
        <v>10.3</v>
      </c>
      <c r="E993" s="94">
        <v>0.35</v>
      </c>
      <c r="F993" s="70">
        <v>9</v>
      </c>
      <c r="G993" s="26">
        <f t="shared" si="339"/>
        <v>4185.3</v>
      </c>
      <c r="H993" s="26">
        <f t="shared" si="340"/>
        <v>27.120744000000002</v>
      </c>
      <c r="I993" s="68">
        <f t="shared" si="341"/>
        <v>15.595597469810237</v>
      </c>
      <c r="J993" s="69">
        <v>13</v>
      </c>
      <c r="K993" s="31">
        <f t="shared" si="342"/>
        <v>0.11700000000000001</v>
      </c>
      <c r="L993" s="165"/>
      <c r="M993" s="165"/>
      <c r="N993" s="165"/>
      <c r="O993" s="147"/>
      <c r="P993" s="151"/>
      <c r="Q993" s="154"/>
      <c r="V993" s="32">
        <v>420</v>
      </c>
      <c r="W993" s="2">
        <v>620</v>
      </c>
      <c r="X993" s="12">
        <f t="shared" si="337"/>
        <v>241.51811385853938</v>
      </c>
      <c r="Y993" s="12">
        <f t="shared" si="338"/>
        <v>356.5267395054629</v>
      </c>
      <c r="Z993" s="2">
        <v>30</v>
      </c>
      <c r="AA993" s="2">
        <v>50</v>
      </c>
    </row>
    <row r="994" spans="2:27" x14ac:dyDescent="0.25">
      <c r="B994" s="62">
        <v>43452</v>
      </c>
      <c r="C994" s="70">
        <v>2</v>
      </c>
      <c r="D994" s="70">
        <v>10.199999999999999</v>
      </c>
      <c r="E994" s="94">
        <v>0.43</v>
      </c>
      <c r="F994" s="70">
        <v>13</v>
      </c>
      <c r="G994" s="26">
        <f t="shared" si="339"/>
        <v>5141.9399999999996</v>
      </c>
      <c r="H994" s="26">
        <f t="shared" si="340"/>
        <v>48.128558399999996</v>
      </c>
      <c r="I994" s="68">
        <f t="shared" si="341"/>
        <v>27.675996779758478</v>
      </c>
      <c r="J994" s="69">
        <v>14</v>
      </c>
      <c r="K994" s="31">
        <f t="shared" si="342"/>
        <v>0.182</v>
      </c>
      <c r="L994" s="166"/>
      <c r="M994" s="166"/>
      <c r="N994" s="166"/>
      <c r="O994" s="147"/>
      <c r="P994" s="151"/>
      <c r="Q994" s="154"/>
      <c r="V994" s="32">
        <v>420</v>
      </c>
      <c r="W994" s="2">
        <v>620</v>
      </c>
      <c r="X994" s="12">
        <f t="shared" si="337"/>
        <v>241.51811385853938</v>
      </c>
      <c r="Y994" s="12">
        <f t="shared" si="338"/>
        <v>356.5267395054629</v>
      </c>
      <c r="Z994" s="2">
        <v>30</v>
      </c>
      <c r="AA994" s="2">
        <v>50</v>
      </c>
    </row>
    <row r="995" spans="2:27" x14ac:dyDescent="0.25">
      <c r="B995" s="62">
        <v>43452</v>
      </c>
      <c r="C995" s="70">
        <v>3</v>
      </c>
      <c r="D995" s="70">
        <v>10.96</v>
      </c>
      <c r="E995" s="94">
        <v>0.68</v>
      </c>
      <c r="F995" s="70">
        <v>34</v>
      </c>
      <c r="G995" s="26">
        <f t="shared" si="339"/>
        <v>8131.4400000000005</v>
      </c>
      <c r="H995" s="26">
        <f t="shared" si="340"/>
        <v>199.05765120000001</v>
      </c>
      <c r="I995" s="68">
        <f t="shared" si="341"/>
        <v>114.46673444508338</v>
      </c>
      <c r="J995" s="69">
        <v>17</v>
      </c>
      <c r="K995" s="31">
        <f t="shared" si="342"/>
        <v>0.57799999999999996</v>
      </c>
      <c r="L995" s="167"/>
      <c r="M995" s="167"/>
      <c r="N995" s="167"/>
      <c r="O995" s="148"/>
      <c r="P995" s="152"/>
      <c r="Q995" s="155"/>
      <c r="V995" s="32">
        <v>420</v>
      </c>
      <c r="W995" s="2">
        <v>620</v>
      </c>
      <c r="X995" s="12">
        <f t="shared" si="337"/>
        <v>241.51811385853938</v>
      </c>
      <c r="Y995" s="12">
        <f t="shared" si="338"/>
        <v>356.5267395054629</v>
      </c>
      <c r="Z995" s="2">
        <v>30</v>
      </c>
      <c r="AA995" s="2">
        <v>50</v>
      </c>
    </row>
    <row r="996" spans="2:27" x14ac:dyDescent="0.25">
      <c r="B996" s="62">
        <v>43453</v>
      </c>
      <c r="C996" s="70">
        <v>2</v>
      </c>
      <c r="D996" s="70">
        <v>10.1</v>
      </c>
      <c r="E996" s="94">
        <v>0.54</v>
      </c>
      <c r="F996" s="70">
        <v>28</v>
      </c>
      <c r="G996" s="26">
        <f t="shared" si="339"/>
        <v>6457.3200000000006</v>
      </c>
      <c r="H996" s="26">
        <f t="shared" si="340"/>
        <v>130.1795712</v>
      </c>
      <c r="I996" s="68">
        <f t="shared" si="341"/>
        <v>74.85886785508913</v>
      </c>
      <c r="J996" s="69">
        <v>15</v>
      </c>
      <c r="K996" s="31">
        <f t="shared" si="342"/>
        <v>0.42</v>
      </c>
      <c r="L996" s="161">
        <f>SUM(H996:H997)</f>
        <v>279.64500479999998</v>
      </c>
      <c r="M996" s="163">
        <f>SUM(I996:I997)</f>
        <v>160.80793835537662</v>
      </c>
      <c r="N996" s="164">
        <f>SUM(K996:K997)</f>
        <v>0.86799999999999999</v>
      </c>
      <c r="O996" s="149">
        <f>SUM(L996:L1002)/3</f>
        <v>247.61669760000004</v>
      </c>
      <c r="P996" s="156">
        <f t="shared" ref="P996:Q996" si="352">SUM(M996:M1002)/3</f>
        <v>142.39028039102934</v>
      </c>
      <c r="Q996" s="157">
        <f t="shared" si="352"/>
        <v>0.82433333333333325</v>
      </c>
      <c r="V996" s="32">
        <v>420</v>
      </c>
      <c r="W996" s="2">
        <v>620</v>
      </c>
      <c r="X996" s="12">
        <f t="shared" si="337"/>
        <v>241.51811385853938</v>
      </c>
      <c r="Y996" s="12">
        <f t="shared" si="338"/>
        <v>356.5267395054629</v>
      </c>
      <c r="Z996" s="2">
        <v>30</v>
      </c>
      <c r="AA996" s="2">
        <v>50</v>
      </c>
    </row>
    <row r="997" spans="2:27" x14ac:dyDescent="0.25">
      <c r="B997" s="62">
        <v>43453</v>
      </c>
      <c r="C997" s="70">
        <v>3</v>
      </c>
      <c r="D997" s="70">
        <v>10.28</v>
      </c>
      <c r="E997" s="94">
        <v>0.62</v>
      </c>
      <c r="F997" s="70">
        <v>28</v>
      </c>
      <c r="G997" s="26">
        <f t="shared" si="339"/>
        <v>7413.96</v>
      </c>
      <c r="H997" s="26">
        <f t="shared" si="340"/>
        <v>149.46543359999998</v>
      </c>
      <c r="I997" s="68">
        <f t="shared" si="341"/>
        <v>85.949070500287505</v>
      </c>
      <c r="J997" s="69">
        <v>16</v>
      </c>
      <c r="K997" s="31">
        <f t="shared" si="342"/>
        <v>0.44800000000000001</v>
      </c>
      <c r="L997" s="162"/>
      <c r="M997" s="162"/>
      <c r="N997" s="162"/>
      <c r="O997" s="147"/>
      <c r="P997" s="151"/>
      <c r="Q997" s="154"/>
      <c r="V997" s="32">
        <v>420</v>
      </c>
      <c r="W997" s="2">
        <v>620</v>
      </c>
      <c r="X997" s="12">
        <f t="shared" si="337"/>
        <v>241.51811385853938</v>
      </c>
      <c r="Y997" s="12">
        <f t="shared" si="338"/>
        <v>356.5267395054629</v>
      </c>
      <c r="Z997" s="2">
        <v>30</v>
      </c>
      <c r="AA997" s="2">
        <v>50</v>
      </c>
    </row>
    <row r="998" spans="2:27" x14ac:dyDescent="0.25">
      <c r="B998" s="62">
        <v>43454</v>
      </c>
      <c r="C998" s="70">
        <v>2</v>
      </c>
      <c r="D998" s="70">
        <v>11.1</v>
      </c>
      <c r="E998" s="94">
        <v>0.78</v>
      </c>
      <c r="F998" s="70">
        <v>15</v>
      </c>
      <c r="G998" s="26">
        <f t="shared" si="339"/>
        <v>9327.24</v>
      </c>
      <c r="H998" s="26">
        <f t="shared" si="340"/>
        <v>100.73419200000001</v>
      </c>
      <c r="I998" s="68">
        <f t="shared" si="341"/>
        <v>57.926504887866592</v>
      </c>
      <c r="J998" s="69">
        <v>18</v>
      </c>
      <c r="K998" s="31">
        <f t="shared" si="342"/>
        <v>0.27</v>
      </c>
      <c r="L998" s="161">
        <f>SUM(H998:H1001)</f>
        <v>288.85744800000003</v>
      </c>
      <c r="M998" s="163">
        <f>SUM(I998:I1001)</f>
        <v>166.10549051178839</v>
      </c>
      <c r="N998" s="164">
        <f>SUM(K998:K1001)</f>
        <v>1.1299999999999999</v>
      </c>
      <c r="O998" s="147"/>
      <c r="P998" s="151"/>
      <c r="Q998" s="154"/>
      <c r="V998" s="32">
        <v>420</v>
      </c>
      <c r="W998" s="2">
        <v>620</v>
      </c>
      <c r="X998" s="12">
        <f t="shared" si="337"/>
        <v>241.51811385853938</v>
      </c>
      <c r="Y998" s="12">
        <f t="shared" si="338"/>
        <v>356.5267395054629</v>
      </c>
      <c r="Z998" s="2">
        <v>30</v>
      </c>
      <c r="AA998" s="2">
        <v>50</v>
      </c>
    </row>
    <row r="999" spans="2:27" x14ac:dyDescent="0.25">
      <c r="B999" s="62">
        <v>43454</v>
      </c>
      <c r="C999" s="70">
        <v>3</v>
      </c>
      <c r="D999" s="70">
        <v>10.3</v>
      </c>
      <c r="E999" s="94">
        <v>0.39</v>
      </c>
      <c r="F999" s="70">
        <v>15</v>
      </c>
      <c r="G999" s="26">
        <f t="shared" si="339"/>
        <v>4663.62</v>
      </c>
      <c r="H999" s="26">
        <f t="shared" si="340"/>
        <v>50.367096000000004</v>
      </c>
      <c r="I999" s="68">
        <f t="shared" si="341"/>
        <v>28.963252443933296</v>
      </c>
      <c r="J999" s="69">
        <v>14</v>
      </c>
      <c r="K999" s="31">
        <f t="shared" si="342"/>
        <v>0.21</v>
      </c>
      <c r="L999" s="165"/>
      <c r="M999" s="165"/>
      <c r="N999" s="165"/>
      <c r="O999" s="147"/>
      <c r="P999" s="151"/>
      <c r="Q999" s="154"/>
      <c r="V999" s="32">
        <v>420</v>
      </c>
      <c r="W999" s="2">
        <v>620</v>
      </c>
      <c r="X999" s="12">
        <f t="shared" si="337"/>
        <v>241.51811385853938</v>
      </c>
      <c r="Y999" s="12">
        <f t="shared" si="338"/>
        <v>356.5267395054629</v>
      </c>
      <c r="Z999" s="2">
        <v>30</v>
      </c>
      <c r="AA999" s="2">
        <v>50</v>
      </c>
    </row>
    <row r="1000" spans="2:27" x14ac:dyDescent="0.25">
      <c r="B1000" s="62">
        <v>43454</v>
      </c>
      <c r="C1000" s="70">
        <v>2</v>
      </c>
      <c r="D1000" s="70">
        <v>10.93</v>
      </c>
      <c r="E1000" s="94">
        <v>0.32</v>
      </c>
      <c r="F1000" s="70">
        <v>25</v>
      </c>
      <c r="G1000" s="26">
        <f t="shared" si="339"/>
        <v>3826.56</v>
      </c>
      <c r="H1000" s="26">
        <f t="shared" si="340"/>
        <v>68.878079999999997</v>
      </c>
      <c r="I1000" s="68">
        <f t="shared" si="341"/>
        <v>39.607866589994245</v>
      </c>
      <c r="J1000" s="69">
        <v>13</v>
      </c>
      <c r="K1000" s="31">
        <f t="shared" si="342"/>
        <v>0.32500000000000001</v>
      </c>
      <c r="L1000" s="166"/>
      <c r="M1000" s="166"/>
      <c r="N1000" s="166"/>
      <c r="O1000" s="147"/>
      <c r="P1000" s="151"/>
      <c r="Q1000" s="154"/>
      <c r="V1000" s="32">
        <v>420</v>
      </c>
      <c r="W1000" s="2">
        <v>620</v>
      </c>
      <c r="X1000" s="12">
        <f t="shared" si="337"/>
        <v>241.51811385853938</v>
      </c>
      <c r="Y1000" s="12">
        <f t="shared" si="338"/>
        <v>356.5267395054629</v>
      </c>
      <c r="Z1000" s="2">
        <v>30</v>
      </c>
      <c r="AA1000" s="2">
        <v>50</v>
      </c>
    </row>
    <row r="1001" spans="2:27" x14ac:dyDescent="0.25">
      <c r="B1001" s="62">
        <v>43454</v>
      </c>
      <c r="C1001" s="70">
        <v>3</v>
      </c>
      <c r="D1001" s="70">
        <v>10.3</v>
      </c>
      <c r="E1001" s="94">
        <v>0.32</v>
      </c>
      <c r="F1001" s="70">
        <v>25</v>
      </c>
      <c r="G1001" s="26">
        <f t="shared" si="339"/>
        <v>3826.56</v>
      </c>
      <c r="H1001" s="26">
        <f t="shared" si="340"/>
        <v>68.878079999999997</v>
      </c>
      <c r="I1001" s="68">
        <f t="shared" si="341"/>
        <v>39.607866589994245</v>
      </c>
      <c r="J1001" s="69">
        <v>13</v>
      </c>
      <c r="K1001" s="31">
        <f t="shared" si="342"/>
        <v>0.32500000000000001</v>
      </c>
      <c r="L1001" s="167"/>
      <c r="M1001" s="167"/>
      <c r="N1001" s="167"/>
      <c r="O1001" s="147"/>
      <c r="P1001" s="151"/>
      <c r="Q1001" s="154"/>
      <c r="V1001" s="32">
        <v>420</v>
      </c>
      <c r="W1001" s="2">
        <v>620</v>
      </c>
      <c r="X1001" s="12">
        <f t="shared" si="337"/>
        <v>241.51811385853938</v>
      </c>
      <c r="Y1001" s="12">
        <f t="shared" si="338"/>
        <v>356.5267395054629</v>
      </c>
      <c r="Z1001" s="2">
        <v>30</v>
      </c>
      <c r="AA1001" s="2">
        <v>50</v>
      </c>
    </row>
    <row r="1002" spans="2:27" x14ac:dyDescent="0.25">
      <c r="B1002" s="62">
        <v>43455</v>
      </c>
      <c r="C1002" s="70">
        <v>2</v>
      </c>
      <c r="D1002" s="70">
        <v>10.95</v>
      </c>
      <c r="E1002" s="94">
        <v>0.81</v>
      </c>
      <c r="F1002" s="70">
        <v>25</v>
      </c>
      <c r="G1002" s="26">
        <f t="shared" si="339"/>
        <v>9685.9800000000014</v>
      </c>
      <c r="H1002" s="26">
        <f t="shared" si="340"/>
        <v>174.34764000000001</v>
      </c>
      <c r="I1002" s="68">
        <f t="shared" si="341"/>
        <v>100.25741230592294</v>
      </c>
      <c r="J1002" s="69">
        <v>19</v>
      </c>
      <c r="K1002" s="31">
        <f t="shared" si="342"/>
        <v>0.47499999999999998</v>
      </c>
      <c r="L1002" s="44">
        <f t="shared" ref="L1002:L1008" si="353">H1002</f>
        <v>174.34764000000001</v>
      </c>
      <c r="M1002" s="45">
        <f t="shared" ref="M1002:M1008" si="354">I1002</f>
        <v>100.25741230592294</v>
      </c>
      <c r="N1002" s="46">
        <f t="shared" ref="N1002:N1008" si="355">K1002</f>
        <v>0.47499999999999998</v>
      </c>
      <c r="O1002" s="148"/>
      <c r="P1002" s="152"/>
      <c r="Q1002" s="155"/>
      <c r="V1002" s="32">
        <v>420</v>
      </c>
      <c r="W1002" s="2">
        <v>620</v>
      </c>
      <c r="X1002" s="12">
        <f t="shared" si="337"/>
        <v>241.51811385853938</v>
      </c>
      <c r="Y1002" s="12">
        <f t="shared" si="338"/>
        <v>356.5267395054629</v>
      </c>
      <c r="Z1002" s="2">
        <v>30</v>
      </c>
      <c r="AA1002" s="2">
        <v>50</v>
      </c>
    </row>
    <row r="1003" spans="2:27" x14ac:dyDescent="0.25">
      <c r="B1003" s="62">
        <v>43456</v>
      </c>
      <c r="C1003" s="70"/>
      <c r="D1003" s="70"/>
      <c r="E1003" s="94"/>
      <c r="F1003" s="70">
        <v>0</v>
      </c>
      <c r="G1003" s="26">
        <f t="shared" si="339"/>
        <v>0</v>
      </c>
      <c r="H1003" s="26">
        <f t="shared" si="340"/>
        <v>0</v>
      </c>
      <c r="I1003" s="68">
        <f t="shared" si="341"/>
        <v>0</v>
      </c>
      <c r="J1003" s="69">
        <v>0</v>
      </c>
      <c r="K1003" s="31">
        <f t="shared" si="342"/>
        <v>0</v>
      </c>
      <c r="L1003" s="44">
        <f t="shared" si="353"/>
        <v>0</v>
      </c>
      <c r="M1003" s="45">
        <f t="shared" si="354"/>
        <v>0</v>
      </c>
      <c r="N1003" s="46">
        <f t="shared" si="355"/>
        <v>0</v>
      </c>
      <c r="O1003" s="149">
        <f>SUM(L1003:L1005)/3</f>
        <v>0</v>
      </c>
      <c r="P1003" s="156">
        <f t="shared" ref="P1003:Q1003" si="356">SUM(M1003:M1005)/3</f>
        <v>0</v>
      </c>
      <c r="Q1003" s="157">
        <f t="shared" si="356"/>
        <v>0</v>
      </c>
      <c r="V1003" s="32">
        <v>420</v>
      </c>
      <c r="W1003" s="2">
        <v>620</v>
      </c>
      <c r="X1003" s="12">
        <f t="shared" si="337"/>
        <v>241.51811385853938</v>
      </c>
      <c r="Y1003" s="12">
        <f t="shared" si="338"/>
        <v>356.5267395054629</v>
      </c>
      <c r="Z1003" s="2">
        <v>30</v>
      </c>
      <c r="AA1003" s="2">
        <v>50</v>
      </c>
    </row>
    <row r="1004" spans="2:27" x14ac:dyDescent="0.25">
      <c r="B1004" s="62">
        <v>43457</v>
      </c>
      <c r="C1004" s="70"/>
      <c r="D1004" s="70"/>
      <c r="E1004" s="94"/>
      <c r="F1004" s="70">
        <v>0</v>
      </c>
      <c r="G1004" s="26">
        <f t="shared" si="339"/>
        <v>0</v>
      </c>
      <c r="H1004" s="26">
        <f t="shared" si="340"/>
        <v>0</v>
      </c>
      <c r="I1004" s="68">
        <f t="shared" si="341"/>
        <v>0</v>
      </c>
      <c r="J1004" s="69">
        <v>0</v>
      </c>
      <c r="K1004" s="31">
        <f t="shared" si="342"/>
        <v>0</v>
      </c>
      <c r="L1004" s="44">
        <f t="shared" si="353"/>
        <v>0</v>
      </c>
      <c r="M1004" s="45">
        <f t="shared" si="354"/>
        <v>0</v>
      </c>
      <c r="N1004" s="46">
        <f t="shared" si="355"/>
        <v>0</v>
      </c>
      <c r="O1004" s="147"/>
      <c r="P1004" s="151"/>
      <c r="Q1004" s="154"/>
      <c r="V1004" s="32">
        <v>420</v>
      </c>
      <c r="W1004" s="2">
        <v>620</v>
      </c>
      <c r="X1004" s="12">
        <f t="shared" si="337"/>
        <v>241.51811385853938</v>
      </c>
      <c r="Y1004" s="12">
        <f t="shared" si="338"/>
        <v>356.5267395054629</v>
      </c>
      <c r="Z1004" s="2">
        <v>30</v>
      </c>
      <c r="AA1004" s="2">
        <v>50</v>
      </c>
    </row>
    <row r="1005" spans="2:27" x14ac:dyDescent="0.25">
      <c r="B1005" s="62">
        <v>43458</v>
      </c>
      <c r="C1005" s="70"/>
      <c r="D1005" s="70"/>
      <c r="E1005" s="94"/>
      <c r="F1005" s="70">
        <v>0</v>
      </c>
      <c r="G1005" s="26">
        <f t="shared" si="339"/>
        <v>0</v>
      </c>
      <c r="H1005" s="26">
        <f t="shared" si="340"/>
        <v>0</v>
      </c>
      <c r="I1005" s="68">
        <f t="shared" si="341"/>
        <v>0</v>
      </c>
      <c r="J1005" s="69">
        <v>0</v>
      </c>
      <c r="K1005" s="31">
        <f t="shared" si="342"/>
        <v>0</v>
      </c>
      <c r="L1005" s="44">
        <f t="shared" si="353"/>
        <v>0</v>
      </c>
      <c r="M1005" s="45">
        <f t="shared" si="354"/>
        <v>0</v>
      </c>
      <c r="N1005" s="46">
        <f t="shared" si="355"/>
        <v>0</v>
      </c>
      <c r="O1005" s="148"/>
      <c r="P1005" s="152"/>
      <c r="Q1005" s="155"/>
      <c r="V1005" s="32">
        <v>420</v>
      </c>
      <c r="W1005" s="2">
        <v>620</v>
      </c>
      <c r="X1005" s="12">
        <f t="shared" si="337"/>
        <v>241.51811385853938</v>
      </c>
      <c r="Y1005" s="12">
        <f t="shared" si="338"/>
        <v>356.5267395054629</v>
      </c>
      <c r="Z1005" s="2">
        <v>30</v>
      </c>
      <c r="AA1005" s="2">
        <v>50</v>
      </c>
    </row>
    <row r="1006" spans="2:27" x14ac:dyDescent="0.25">
      <c r="B1006" s="62">
        <v>43459</v>
      </c>
      <c r="C1006" s="70"/>
      <c r="D1006" s="70"/>
      <c r="E1006" s="94"/>
      <c r="F1006" s="70">
        <v>0</v>
      </c>
      <c r="G1006" s="26">
        <f t="shared" si="339"/>
        <v>0</v>
      </c>
      <c r="H1006" s="26">
        <f t="shared" si="340"/>
        <v>0</v>
      </c>
      <c r="I1006" s="68">
        <f t="shared" si="341"/>
        <v>0</v>
      </c>
      <c r="J1006" s="69">
        <v>0</v>
      </c>
      <c r="K1006" s="31">
        <f t="shared" si="342"/>
        <v>0</v>
      </c>
      <c r="L1006" s="44">
        <f t="shared" si="353"/>
        <v>0</v>
      </c>
      <c r="M1006" s="45">
        <f t="shared" si="354"/>
        <v>0</v>
      </c>
      <c r="N1006" s="46">
        <f t="shared" si="355"/>
        <v>0</v>
      </c>
      <c r="O1006" s="149">
        <f>SUM(L1006:L1008)/3</f>
        <v>0</v>
      </c>
      <c r="P1006" s="156">
        <f t="shared" ref="P1006:Q1006" si="357">SUM(M1006:M1008)/3</f>
        <v>0</v>
      </c>
      <c r="Q1006" s="157">
        <f t="shared" si="357"/>
        <v>0</v>
      </c>
      <c r="V1006" s="32">
        <v>420</v>
      </c>
      <c r="W1006" s="2">
        <v>620</v>
      </c>
      <c r="X1006" s="12">
        <f t="shared" si="337"/>
        <v>241.51811385853938</v>
      </c>
      <c r="Y1006" s="12">
        <f t="shared" si="338"/>
        <v>356.5267395054629</v>
      </c>
      <c r="Z1006" s="2">
        <v>30</v>
      </c>
      <c r="AA1006" s="2">
        <v>50</v>
      </c>
    </row>
    <row r="1007" spans="2:27" x14ac:dyDescent="0.25">
      <c r="B1007" s="62">
        <v>43460</v>
      </c>
      <c r="C1007" s="70"/>
      <c r="D1007" s="70"/>
      <c r="E1007" s="94"/>
      <c r="F1007" s="70">
        <v>0</v>
      </c>
      <c r="G1007" s="26">
        <f t="shared" si="339"/>
        <v>0</v>
      </c>
      <c r="H1007" s="26">
        <f t="shared" si="340"/>
        <v>0</v>
      </c>
      <c r="I1007" s="68">
        <f t="shared" si="341"/>
        <v>0</v>
      </c>
      <c r="J1007" s="69">
        <v>0</v>
      </c>
      <c r="K1007" s="31">
        <f t="shared" si="342"/>
        <v>0</v>
      </c>
      <c r="L1007" s="44">
        <f t="shared" si="353"/>
        <v>0</v>
      </c>
      <c r="M1007" s="45">
        <f t="shared" si="354"/>
        <v>0</v>
      </c>
      <c r="N1007" s="46">
        <f t="shared" si="355"/>
        <v>0</v>
      </c>
      <c r="O1007" s="147"/>
      <c r="P1007" s="151"/>
      <c r="Q1007" s="154"/>
      <c r="V1007" s="32">
        <v>420</v>
      </c>
      <c r="W1007" s="2">
        <v>620</v>
      </c>
      <c r="X1007" s="12">
        <f t="shared" si="337"/>
        <v>241.51811385853938</v>
      </c>
      <c r="Y1007" s="12">
        <f t="shared" si="338"/>
        <v>356.5267395054629</v>
      </c>
      <c r="Z1007" s="2">
        <v>30</v>
      </c>
      <c r="AA1007" s="2">
        <v>50</v>
      </c>
    </row>
    <row r="1008" spans="2:27" x14ac:dyDescent="0.25">
      <c r="B1008" s="62">
        <v>43461</v>
      </c>
      <c r="C1008" s="70"/>
      <c r="D1008" s="70"/>
      <c r="E1008" s="94"/>
      <c r="F1008" s="70">
        <v>0</v>
      </c>
      <c r="G1008" s="26">
        <f t="shared" si="339"/>
        <v>0</v>
      </c>
      <c r="H1008" s="26">
        <f t="shared" si="340"/>
        <v>0</v>
      </c>
      <c r="I1008" s="68">
        <f t="shared" si="341"/>
        <v>0</v>
      </c>
      <c r="J1008" s="69">
        <v>0</v>
      </c>
      <c r="K1008" s="31">
        <f t="shared" si="342"/>
        <v>0</v>
      </c>
      <c r="L1008" s="44">
        <f t="shared" si="353"/>
        <v>0</v>
      </c>
      <c r="M1008" s="45">
        <f t="shared" si="354"/>
        <v>0</v>
      </c>
      <c r="N1008" s="46">
        <f t="shared" si="355"/>
        <v>0</v>
      </c>
      <c r="O1008" s="148"/>
      <c r="P1008" s="152"/>
      <c r="Q1008" s="155"/>
      <c r="V1008" s="32">
        <v>420</v>
      </c>
      <c r="W1008" s="2">
        <v>620</v>
      </c>
      <c r="X1008" s="12">
        <f t="shared" si="337"/>
        <v>241.51811385853938</v>
      </c>
      <c r="Y1008" s="12">
        <f t="shared" si="338"/>
        <v>356.5267395054629</v>
      </c>
      <c r="Z1008" s="2">
        <v>30</v>
      </c>
      <c r="AA1008" s="2">
        <v>50</v>
      </c>
    </row>
    <row r="1009" spans="2:27" x14ac:dyDescent="0.25">
      <c r="B1009" s="62">
        <v>43462</v>
      </c>
      <c r="C1009" s="70">
        <v>3</v>
      </c>
      <c r="D1009" s="70">
        <v>10.8</v>
      </c>
      <c r="E1009" s="94">
        <v>1.01</v>
      </c>
      <c r="F1009" s="70">
        <v>25</v>
      </c>
      <c r="G1009" s="26">
        <f t="shared" si="339"/>
        <v>12077.58</v>
      </c>
      <c r="H1009" s="26">
        <f t="shared" si="340"/>
        <v>217.39644000000001</v>
      </c>
      <c r="I1009" s="68">
        <f t="shared" si="341"/>
        <v>125.01232892466935</v>
      </c>
      <c r="J1009" s="69">
        <v>25</v>
      </c>
      <c r="K1009" s="31">
        <f t="shared" si="342"/>
        <v>0.625</v>
      </c>
      <c r="L1009" s="161">
        <f>SUM(H1009:H1010)</f>
        <v>249.85523520000001</v>
      </c>
      <c r="M1009" s="163">
        <f>SUM(I1009:I1010)</f>
        <v>143.67753605520414</v>
      </c>
      <c r="N1009" s="164">
        <f>SUM(K1009:K1010)</f>
        <v>0.79400000000000004</v>
      </c>
      <c r="O1009" s="149">
        <f>SUM(L1009:L1012)/3</f>
        <v>83.285078400000003</v>
      </c>
      <c r="P1009" s="156">
        <f t="shared" ref="P1009:Q1009" si="358">SUM(M1009:M1012)/3</f>
        <v>47.892512018401384</v>
      </c>
      <c r="Q1009" s="157">
        <f t="shared" si="358"/>
        <v>0.26466666666666666</v>
      </c>
      <c r="V1009" s="32">
        <v>420</v>
      </c>
      <c r="W1009" s="2">
        <v>620</v>
      </c>
      <c r="X1009" s="12">
        <f t="shared" si="337"/>
        <v>241.51811385853938</v>
      </c>
      <c r="Y1009" s="12">
        <f t="shared" si="338"/>
        <v>356.5267395054629</v>
      </c>
      <c r="Z1009" s="2">
        <v>30</v>
      </c>
      <c r="AA1009" s="2">
        <v>50</v>
      </c>
    </row>
    <row r="1010" spans="2:27" x14ac:dyDescent="0.25">
      <c r="B1010" s="62">
        <v>43462</v>
      </c>
      <c r="C1010" s="70">
        <v>2</v>
      </c>
      <c r="D1010" s="70">
        <v>10.97</v>
      </c>
      <c r="E1010" s="94">
        <v>0.28999999999999998</v>
      </c>
      <c r="F1010" s="70">
        <v>13</v>
      </c>
      <c r="G1010" s="26">
        <f t="shared" si="339"/>
        <v>3467.8199999999997</v>
      </c>
      <c r="H1010" s="26">
        <f t="shared" si="340"/>
        <v>32.458795199999997</v>
      </c>
      <c r="I1010" s="68">
        <f t="shared" si="341"/>
        <v>18.665207130534789</v>
      </c>
      <c r="J1010" s="69">
        <v>13</v>
      </c>
      <c r="K1010" s="31">
        <f t="shared" si="342"/>
        <v>0.16900000000000001</v>
      </c>
      <c r="L1010" s="162"/>
      <c r="M1010" s="162"/>
      <c r="N1010" s="162"/>
      <c r="O1010" s="147"/>
      <c r="P1010" s="151"/>
      <c r="Q1010" s="154"/>
      <c r="V1010" s="32">
        <v>420</v>
      </c>
      <c r="W1010" s="2">
        <v>620</v>
      </c>
      <c r="X1010" s="12">
        <f t="shared" si="337"/>
        <v>241.51811385853938</v>
      </c>
      <c r="Y1010" s="12">
        <f t="shared" si="338"/>
        <v>356.5267395054629</v>
      </c>
      <c r="Z1010" s="2">
        <v>30</v>
      </c>
      <c r="AA1010" s="2">
        <v>50</v>
      </c>
    </row>
    <row r="1011" spans="2:27" x14ac:dyDescent="0.25">
      <c r="B1011" s="62">
        <v>43463</v>
      </c>
      <c r="C1011" s="70"/>
      <c r="D1011" s="70"/>
      <c r="E1011" s="94"/>
      <c r="F1011" s="70">
        <v>0</v>
      </c>
      <c r="G1011" s="26">
        <f t="shared" si="339"/>
        <v>0</v>
      </c>
      <c r="H1011" s="26">
        <f t="shared" si="340"/>
        <v>0</v>
      </c>
      <c r="I1011" s="68">
        <f t="shared" si="341"/>
        <v>0</v>
      </c>
      <c r="J1011" s="69">
        <v>0</v>
      </c>
      <c r="K1011" s="31">
        <f t="shared" si="342"/>
        <v>0</v>
      </c>
      <c r="L1011" s="44">
        <f t="shared" ref="L1011:L1013" si="359">H1011</f>
        <v>0</v>
      </c>
      <c r="M1011" s="45">
        <f t="shared" ref="M1011:M1013" si="360">I1011</f>
        <v>0</v>
      </c>
      <c r="N1011" s="46">
        <f>K1011</f>
        <v>0</v>
      </c>
      <c r="O1011" s="147"/>
      <c r="P1011" s="151"/>
      <c r="Q1011" s="154"/>
      <c r="V1011" s="32">
        <v>420</v>
      </c>
      <c r="W1011" s="2">
        <v>620</v>
      </c>
      <c r="X1011" s="12">
        <f t="shared" si="337"/>
        <v>241.51811385853938</v>
      </c>
      <c r="Y1011" s="12">
        <f t="shared" si="338"/>
        <v>356.5267395054629</v>
      </c>
      <c r="Z1011" s="2">
        <v>30</v>
      </c>
      <c r="AA1011" s="2">
        <v>50</v>
      </c>
    </row>
    <row r="1012" spans="2:27" x14ac:dyDescent="0.25">
      <c r="B1012" s="62">
        <v>43464</v>
      </c>
      <c r="C1012" s="70"/>
      <c r="D1012" s="70"/>
      <c r="E1012" s="94"/>
      <c r="F1012" s="70">
        <v>0</v>
      </c>
      <c r="G1012" s="26">
        <f t="shared" si="339"/>
        <v>0</v>
      </c>
      <c r="H1012" s="26">
        <f t="shared" si="340"/>
        <v>0</v>
      </c>
      <c r="I1012" s="68">
        <f t="shared" si="341"/>
        <v>0</v>
      </c>
      <c r="J1012" s="69">
        <v>0</v>
      </c>
      <c r="K1012" s="31">
        <f t="shared" si="342"/>
        <v>0</v>
      </c>
      <c r="L1012" s="44">
        <f t="shared" si="359"/>
        <v>0</v>
      </c>
      <c r="M1012" s="45">
        <f t="shared" si="360"/>
        <v>0</v>
      </c>
      <c r="N1012" s="46">
        <f>K1012</f>
        <v>0</v>
      </c>
      <c r="O1012" s="148"/>
      <c r="P1012" s="152"/>
      <c r="Q1012" s="155"/>
      <c r="V1012" s="32">
        <v>420</v>
      </c>
      <c r="W1012" s="2">
        <v>620</v>
      </c>
      <c r="X1012" s="12">
        <f t="shared" si="337"/>
        <v>241.51811385853938</v>
      </c>
      <c r="Y1012" s="12">
        <f t="shared" si="338"/>
        <v>356.5267395054629</v>
      </c>
      <c r="Z1012" s="2">
        <v>30</v>
      </c>
      <c r="AA1012" s="2">
        <v>50</v>
      </c>
    </row>
    <row r="1013" spans="2:27" ht="15.75" thickBot="1" x14ac:dyDescent="0.3">
      <c r="B1013" s="63">
        <v>43465</v>
      </c>
      <c r="C1013" s="5"/>
      <c r="D1013" s="5"/>
      <c r="E1013" s="95"/>
      <c r="F1013" s="5">
        <v>0</v>
      </c>
      <c r="G1013" s="64">
        <f t="shared" si="339"/>
        <v>0</v>
      </c>
      <c r="H1013" s="64">
        <f t="shared" si="340"/>
        <v>0</v>
      </c>
      <c r="I1013" s="65">
        <f t="shared" si="341"/>
        <v>0</v>
      </c>
      <c r="J1013" s="66">
        <v>0</v>
      </c>
      <c r="K1013" s="67">
        <f t="shared" si="342"/>
        <v>0</v>
      </c>
      <c r="L1013" s="81">
        <f t="shared" si="359"/>
        <v>0</v>
      </c>
      <c r="M1013" s="82">
        <f t="shared" si="360"/>
        <v>0</v>
      </c>
      <c r="N1013" s="83">
        <f>K1013</f>
        <v>0</v>
      </c>
      <c r="O1013" s="118">
        <v>0</v>
      </c>
      <c r="P1013" s="119">
        <v>0</v>
      </c>
      <c r="Q1013" s="120">
        <v>0</v>
      </c>
      <c r="V1013" s="32">
        <v>420</v>
      </c>
      <c r="W1013" s="2">
        <v>620</v>
      </c>
      <c r="X1013" s="12">
        <f t="shared" si="337"/>
        <v>241.51811385853938</v>
      </c>
      <c r="Y1013" s="12">
        <f t="shared" si="338"/>
        <v>356.5267395054629</v>
      </c>
      <c r="Z1013" s="2">
        <v>30</v>
      </c>
      <c r="AA1013" s="2">
        <v>50</v>
      </c>
    </row>
  </sheetData>
  <mergeCells count="1191">
    <mergeCell ref="L951:L953"/>
    <mergeCell ref="M951:M953"/>
    <mergeCell ref="N951:N953"/>
    <mergeCell ref="O902:O915"/>
    <mergeCell ref="O916:O918"/>
    <mergeCell ref="O919:O929"/>
    <mergeCell ref="O930:O936"/>
    <mergeCell ref="O937:O946"/>
    <mergeCell ref="O947:O954"/>
    <mergeCell ref="P902:P915"/>
    <mergeCell ref="Q902:Q915"/>
    <mergeCell ref="P916:P918"/>
    <mergeCell ref="Q916:Q918"/>
    <mergeCell ref="P919:P929"/>
    <mergeCell ref="Q919:Q929"/>
    <mergeCell ref="P930:P936"/>
    <mergeCell ref="Q930:Q936"/>
    <mergeCell ref="P937:P946"/>
    <mergeCell ref="Q937:Q946"/>
    <mergeCell ref="P947:P954"/>
    <mergeCell ref="Q947:Q954"/>
    <mergeCell ref="L906:L911"/>
    <mergeCell ref="M906:M911"/>
    <mergeCell ref="N906:N911"/>
    <mergeCell ref="L912:L915"/>
    <mergeCell ref="M912:M915"/>
    <mergeCell ref="N912:N915"/>
    <mergeCell ref="L921:L924"/>
    <mergeCell ref="M921:M924"/>
    <mergeCell ref="N921:N924"/>
    <mergeCell ref="L943:L946"/>
    <mergeCell ref="M943:M946"/>
    <mergeCell ref="N943:N946"/>
    <mergeCell ref="L947:L950"/>
    <mergeCell ref="M947:M950"/>
    <mergeCell ref="N947:N950"/>
    <mergeCell ref="L919:L920"/>
    <mergeCell ref="M919:M920"/>
    <mergeCell ref="N919:N920"/>
    <mergeCell ref="L925:L929"/>
    <mergeCell ref="M925:M929"/>
    <mergeCell ref="N925:N929"/>
    <mergeCell ref="L930:L934"/>
    <mergeCell ref="M930:M934"/>
    <mergeCell ref="N930:N934"/>
    <mergeCell ref="L938:L942"/>
    <mergeCell ref="M938:M942"/>
    <mergeCell ref="N938:N942"/>
    <mergeCell ref="O822:O834"/>
    <mergeCell ref="O835:O840"/>
    <mergeCell ref="O841:O858"/>
    <mergeCell ref="O859:O861"/>
    <mergeCell ref="O862:O869"/>
    <mergeCell ref="L866:L869"/>
    <mergeCell ref="M866:M869"/>
    <mergeCell ref="N866:N869"/>
    <mergeCell ref="N887:N892"/>
    <mergeCell ref="L893:L894"/>
    <mergeCell ref="M893:M894"/>
    <mergeCell ref="N893:N894"/>
    <mergeCell ref="L898:L901"/>
    <mergeCell ref="M898:M901"/>
    <mergeCell ref="N898:N901"/>
    <mergeCell ref="L902:L905"/>
    <mergeCell ref="P794:P804"/>
    <mergeCell ref="Q794:Q804"/>
    <mergeCell ref="P805:P813"/>
    <mergeCell ref="Q805:Q813"/>
    <mergeCell ref="P814:P821"/>
    <mergeCell ref="Q814:Q821"/>
    <mergeCell ref="P822:P834"/>
    <mergeCell ref="Q822:Q834"/>
    <mergeCell ref="P835:P840"/>
    <mergeCell ref="Q835:Q840"/>
    <mergeCell ref="P841:P858"/>
    <mergeCell ref="Q841:Q858"/>
    <mergeCell ref="P859:P861"/>
    <mergeCell ref="Q859:Q861"/>
    <mergeCell ref="P862:P869"/>
    <mergeCell ref="Q862:Q869"/>
    <mergeCell ref="O779:O787"/>
    <mergeCell ref="P779:P787"/>
    <mergeCell ref="Q779:Q787"/>
    <mergeCell ref="O788:O793"/>
    <mergeCell ref="P788:P793"/>
    <mergeCell ref="Q788:Q793"/>
    <mergeCell ref="O794:O804"/>
    <mergeCell ref="O805:O813"/>
    <mergeCell ref="O814:O821"/>
    <mergeCell ref="L830:L834"/>
    <mergeCell ref="M830:M834"/>
    <mergeCell ref="N830:N834"/>
    <mergeCell ref="L841:L845"/>
    <mergeCell ref="M841:M845"/>
    <mergeCell ref="N841:N845"/>
    <mergeCell ref="L846:L852"/>
    <mergeCell ref="M846:M852"/>
    <mergeCell ref="N846:N852"/>
    <mergeCell ref="L853:L858"/>
    <mergeCell ref="M853:M858"/>
    <mergeCell ref="N853:N858"/>
    <mergeCell ref="L863:L865"/>
    <mergeCell ref="M863:M865"/>
    <mergeCell ref="N863:N865"/>
    <mergeCell ref="L822:L825"/>
    <mergeCell ref="M822:M825"/>
    <mergeCell ref="N822:N825"/>
    <mergeCell ref="L826:L829"/>
    <mergeCell ref="M826:M829"/>
    <mergeCell ref="N826:N829"/>
    <mergeCell ref="L837:L840"/>
    <mergeCell ref="M837:M840"/>
    <mergeCell ref="N837:N840"/>
    <mergeCell ref="N810:N812"/>
    <mergeCell ref="L816:L818"/>
    <mergeCell ref="M816:M818"/>
    <mergeCell ref="N816:N818"/>
    <mergeCell ref="L819:L821"/>
    <mergeCell ref="M819:M821"/>
    <mergeCell ref="N819:N821"/>
    <mergeCell ref="L785:L787"/>
    <mergeCell ref="M785:M787"/>
    <mergeCell ref="N785:N787"/>
    <mergeCell ref="L788:L790"/>
    <mergeCell ref="M788:M790"/>
    <mergeCell ref="N788:N790"/>
    <mergeCell ref="L802:L804"/>
    <mergeCell ref="M802:M804"/>
    <mergeCell ref="N802:N804"/>
    <mergeCell ref="L792:L793"/>
    <mergeCell ref="M792:M793"/>
    <mergeCell ref="N792:N793"/>
    <mergeCell ref="L805:L809"/>
    <mergeCell ref="M805:M809"/>
    <mergeCell ref="N805:N809"/>
    <mergeCell ref="L814:L815"/>
    <mergeCell ref="M814:M815"/>
    <mergeCell ref="N814:N815"/>
    <mergeCell ref="L810:L812"/>
    <mergeCell ref="M810:M812"/>
    <mergeCell ref="L775:L778"/>
    <mergeCell ref="M775:M778"/>
    <mergeCell ref="N775:N778"/>
    <mergeCell ref="L779:L781"/>
    <mergeCell ref="M779:M781"/>
    <mergeCell ref="N779:N781"/>
    <mergeCell ref="L782:L784"/>
    <mergeCell ref="M782:M784"/>
    <mergeCell ref="N782:N784"/>
    <mergeCell ref="N794:N797"/>
    <mergeCell ref="L798:L801"/>
    <mergeCell ref="M798:M801"/>
    <mergeCell ref="N798:N801"/>
    <mergeCell ref="L794:L797"/>
    <mergeCell ref="M794:M797"/>
    <mergeCell ref="P469:P473"/>
    <mergeCell ref="Q469:Q473"/>
    <mergeCell ref="P474:P483"/>
    <mergeCell ref="Q474:Q483"/>
    <mergeCell ref="P484:P489"/>
    <mergeCell ref="Q484:Q489"/>
    <mergeCell ref="P490:P498"/>
    <mergeCell ref="Q490:Q498"/>
    <mergeCell ref="P499:P502"/>
    <mergeCell ref="Q499:Q502"/>
    <mergeCell ref="L490:L492"/>
    <mergeCell ref="M490:M492"/>
    <mergeCell ref="N490:N492"/>
    <mergeCell ref="L493:L495"/>
    <mergeCell ref="M493:M495"/>
    <mergeCell ref="N493:N495"/>
    <mergeCell ref="L585:L588"/>
    <mergeCell ref="P413:P421"/>
    <mergeCell ref="Q413:Q421"/>
    <mergeCell ref="P422:P434"/>
    <mergeCell ref="Q422:Q434"/>
    <mergeCell ref="P435:P448"/>
    <mergeCell ref="Q435:Q448"/>
    <mergeCell ref="P449:P457"/>
    <mergeCell ref="Q449:Q457"/>
    <mergeCell ref="P458:P468"/>
    <mergeCell ref="Q458:Q468"/>
    <mergeCell ref="L500:L501"/>
    <mergeCell ref="M500:M501"/>
    <mergeCell ref="N500:N501"/>
    <mergeCell ref="O413:O421"/>
    <mergeCell ref="O422:O434"/>
    <mergeCell ref="O435:O448"/>
    <mergeCell ref="O449:O457"/>
    <mergeCell ref="O458:O468"/>
    <mergeCell ref="O469:O473"/>
    <mergeCell ref="O474:O483"/>
    <mergeCell ref="O484:O489"/>
    <mergeCell ref="O490:O498"/>
    <mergeCell ref="O499:O502"/>
    <mergeCell ref="L474:L477"/>
    <mergeCell ref="M474:M477"/>
    <mergeCell ref="N474:N477"/>
    <mergeCell ref="L426:L430"/>
    <mergeCell ref="M426:M430"/>
    <mergeCell ref="N426:N430"/>
    <mergeCell ref="L435:L439"/>
    <mergeCell ref="M435:M439"/>
    <mergeCell ref="N440:N444"/>
    <mergeCell ref="M454:M457"/>
    <mergeCell ref="N454:N457"/>
    <mergeCell ref="L458:L461"/>
    <mergeCell ref="M458:M461"/>
    <mergeCell ref="N458:N461"/>
    <mergeCell ref="L451:L453"/>
    <mergeCell ref="M451:M453"/>
    <mergeCell ref="L416:L419"/>
    <mergeCell ref="M416:M419"/>
    <mergeCell ref="N416:N419"/>
    <mergeCell ref="L422:L425"/>
    <mergeCell ref="M422:M425"/>
    <mergeCell ref="N422:N425"/>
    <mergeCell ref="L431:L434"/>
    <mergeCell ref="M431:M434"/>
    <mergeCell ref="N431:N434"/>
    <mergeCell ref="L420:L421"/>
    <mergeCell ref="M420:M421"/>
    <mergeCell ref="N420:N421"/>
    <mergeCell ref="N435:N439"/>
    <mergeCell ref="L440:L444"/>
    <mergeCell ref="M440:M444"/>
    <mergeCell ref="L466:L468"/>
    <mergeCell ref="M466:M468"/>
    <mergeCell ref="N466:N468"/>
    <mergeCell ref="L471:L473"/>
    <mergeCell ref="M471:M473"/>
    <mergeCell ref="N471:N473"/>
    <mergeCell ref="L462:L465"/>
    <mergeCell ref="M462:M465"/>
    <mergeCell ref="N462:N465"/>
    <mergeCell ref="N449:N450"/>
    <mergeCell ref="L445:L448"/>
    <mergeCell ref="M445:M448"/>
    <mergeCell ref="N445:N448"/>
    <mergeCell ref="L488:L489"/>
    <mergeCell ref="M488:M489"/>
    <mergeCell ref="N451:N453"/>
    <mergeCell ref="L496:L498"/>
    <mergeCell ref="M496:M498"/>
    <mergeCell ref="N496:N498"/>
    <mergeCell ref="L478:L480"/>
    <mergeCell ref="M478:M480"/>
    <mergeCell ref="N478:N480"/>
    <mergeCell ref="L481:L483"/>
    <mergeCell ref="M481:M483"/>
    <mergeCell ref="N481:N483"/>
    <mergeCell ref="L484:L486"/>
    <mergeCell ref="M484:M486"/>
    <mergeCell ref="N484:N486"/>
    <mergeCell ref="N488:N489"/>
    <mergeCell ref="L449:L450"/>
    <mergeCell ref="M449:M450"/>
    <mergeCell ref="L454:L457"/>
    <mergeCell ref="L305:L306"/>
    <mergeCell ref="M305:M306"/>
    <mergeCell ref="N305:N306"/>
    <mergeCell ref="O294:O304"/>
    <mergeCell ref="L409:L412"/>
    <mergeCell ref="M409:M412"/>
    <mergeCell ref="N409:N412"/>
    <mergeCell ref="N309:N312"/>
    <mergeCell ref="L313:L316"/>
    <mergeCell ref="M313:M316"/>
    <mergeCell ref="N313:N316"/>
    <mergeCell ref="L322:L325"/>
    <mergeCell ref="M322:M325"/>
    <mergeCell ref="N322:N325"/>
    <mergeCell ref="L317:L321"/>
    <mergeCell ref="M317:M321"/>
    <mergeCell ref="N317:N321"/>
    <mergeCell ref="L374:L377"/>
    <mergeCell ref="M374:M377"/>
    <mergeCell ref="N374:N377"/>
    <mergeCell ref="L378:L381"/>
    <mergeCell ref="M378:M381"/>
    <mergeCell ref="N378:N381"/>
    <mergeCell ref="L346:L347"/>
    <mergeCell ref="M346:M347"/>
    <mergeCell ref="N346:N347"/>
    <mergeCell ref="L405:L408"/>
    <mergeCell ref="M405:M408"/>
    <mergeCell ref="N405:N408"/>
    <mergeCell ref="L401:L404"/>
    <mergeCell ref="M401:M404"/>
    <mergeCell ref="N401:N404"/>
    <mergeCell ref="P294:P304"/>
    <mergeCell ref="Q294:Q304"/>
    <mergeCell ref="L294:L297"/>
    <mergeCell ref="M294:M297"/>
    <mergeCell ref="N294:N297"/>
    <mergeCell ref="L298:L301"/>
    <mergeCell ref="M298:M301"/>
    <mergeCell ref="N298:N301"/>
    <mergeCell ref="L302:L304"/>
    <mergeCell ref="M302:M304"/>
    <mergeCell ref="N302:N304"/>
    <mergeCell ref="O305:O308"/>
    <mergeCell ref="P305:P308"/>
    <mergeCell ref="Q305:Q308"/>
    <mergeCell ref="O249:O258"/>
    <mergeCell ref="O259:O264"/>
    <mergeCell ref="O265:O276"/>
    <mergeCell ref="O277:O282"/>
    <mergeCell ref="O283:O293"/>
    <mergeCell ref="L290:L293"/>
    <mergeCell ref="M290:M293"/>
    <mergeCell ref="N290:N293"/>
    <mergeCell ref="N265:N268"/>
    <mergeCell ref="L262:L264"/>
    <mergeCell ref="M262:M264"/>
    <mergeCell ref="N262:N264"/>
    <mergeCell ref="L273:L276"/>
    <mergeCell ref="M273:M276"/>
    <mergeCell ref="N273:N276"/>
    <mergeCell ref="L281:L282"/>
    <mergeCell ref="M281:M282"/>
    <mergeCell ref="N281:N282"/>
    <mergeCell ref="P219:P227"/>
    <mergeCell ref="Q219:Q227"/>
    <mergeCell ref="P228:P237"/>
    <mergeCell ref="Q228:Q237"/>
    <mergeCell ref="P238:P248"/>
    <mergeCell ref="Q238:Q248"/>
    <mergeCell ref="P249:P258"/>
    <mergeCell ref="Q249:Q258"/>
    <mergeCell ref="P259:P264"/>
    <mergeCell ref="Q259:Q264"/>
    <mergeCell ref="P265:P276"/>
    <mergeCell ref="Q265:Q276"/>
    <mergeCell ref="P277:P282"/>
    <mergeCell ref="Q277:Q282"/>
    <mergeCell ref="P283:P293"/>
    <mergeCell ref="Q283:Q293"/>
    <mergeCell ref="O214:O218"/>
    <mergeCell ref="P214:P218"/>
    <mergeCell ref="Q214:Q218"/>
    <mergeCell ref="O219:O227"/>
    <mergeCell ref="O228:O237"/>
    <mergeCell ref="O238:O248"/>
    <mergeCell ref="L245:L248"/>
    <mergeCell ref="M245:M248"/>
    <mergeCell ref="N245:N248"/>
    <mergeCell ref="L228:L231"/>
    <mergeCell ref="M228:M231"/>
    <mergeCell ref="N228:N231"/>
    <mergeCell ref="L232:L236"/>
    <mergeCell ref="M232:M236"/>
    <mergeCell ref="N232:N236"/>
    <mergeCell ref="L238:L239"/>
    <mergeCell ref="M238:M239"/>
    <mergeCell ref="N238:N239"/>
    <mergeCell ref="L217:L218"/>
    <mergeCell ref="M217:M218"/>
    <mergeCell ref="N217:N218"/>
    <mergeCell ref="L286:L289"/>
    <mergeCell ref="M286:M289"/>
    <mergeCell ref="N286:N289"/>
    <mergeCell ref="L277:L279"/>
    <mergeCell ref="M277:M279"/>
    <mergeCell ref="N277:N279"/>
    <mergeCell ref="L283:L285"/>
    <mergeCell ref="M283:M285"/>
    <mergeCell ref="N283:N285"/>
    <mergeCell ref="L259:L260"/>
    <mergeCell ref="M259:M260"/>
    <mergeCell ref="N259:N260"/>
    <mergeCell ref="L252:L255"/>
    <mergeCell ref="M252:M255"/>
    <mergeCell ref="N252:N255"/>
    <mergeCell ref="L265:L268"/>
    <mergeCell ref="M265:M268"/>
    <mergeCell ref="L269:L272"/>
    <mergeCell ref="M269:M272"/>
    <mergeCell ref="N269:N272"/>
    <mergeCell ref="L209:L213"/>
    <mergeCell ref="M209:M213"/>
    <mergeCell ref="N209:N213"/>
    <mergeCell ref="L249:L251"/>
    <mergeCell ref="M249:M251"/>
    <mergeCell ref="N249:N251"/>
    <mergeCell ref="L256:L258"/>
    <mergeCell ref="M256:M258"/>
    <mergeCell ref="N256:N258"/>
    <mergeCell ref="L240:L244"/>
    <mergeCell ref="M240:M244"/>
    <mergeCell ref="N240:N244"/>
    <mergeCell ref="Q166:Q170"/>
    <mergeCell ref="P171:P173"/>
    <mergeCell ref="Q171:Q173"/>
    <mergeCell ref="L220:L223"/>
    <mergeCell ref="M220:M223"/>
    <mergeCell ref="N220:N223"/>
    <mergeCell ref="L224:L227"/>
    <mergeCell ref="M224:M227"/>
    <mergeCell ref="N224:N227"/>
    <mergeCell ref="O182:O191"/>
    <mergeCell ref="O192:O199"/>
    <mergeCell ref="O200:O213"/>
    <mergeCell ref="L195:L196"/>
    <mergeCell ref="M195:M196"/>
    <mergeCell ref="N195:N196"/>
    <mergeCell ref="L214:L215"/>
    <mergeCell ref="M214:M215"/>
    <mergeCell ref="N214:N215"/>
    <mergeCell ref="L200:L203"/>
    <mergeCell ref="M200:M203"/>
    <mergeCell ref="N200:N203"/>
    <mergeCell ref="L204:L208"/>
    <mergeCell ref="M204:M208"/>
    <mergeCell ref="N204:N208"/>
    <mergeCell ref="P174:P181"/>
    <mergeCell ref="Q174:Q181"/>
    <mergeCell ref="P182:P191"/>
    <mergeCell ref="Q182:Q191"/>
    <mergeCell ref="P192:P199"/>
    <mergeCell ref="Q192:Q199"/>
    <mergeCell ref="P200:P213"/>
    <mergeCell ref="Q200:Q213"/>
    <mergeCell ref="O134:O141"/>
    <mergeCell ref="P134:P141"/>
    <mergeCell ref="Q134:Q141"/>
    <mergeCell ref="O142:O147"/>
    <mergeCell ref="O148:O156"/>
    <mergeCell ref="O157:O165"/>
    <mergeCell ref="O166:O170"/>
    <mergeCell ref="O171:O173"/>
    <mergeCell ref="O174:O181"/>
    <mergeCell ref="P142:P147"/>
    <mergeCell ref="Q142:Q147"/>
    <mergeCell ref="P148:P156"/>
    <mergeCell ref="Q148:Q156"/>
    <mergeCell ref="P157:P165"/>
    <mergeCell ref="Q157:Q165"/>
    <mergeCell ref="P166:P170"/>
    <mergeCell ref="L153:L156"/>
    <mergeCell ref="M153:M156"/>
    <mergeCell ref="N153:N156"/>
    <mergeCell ref="L157:L160"/>
    <mergeCell ref="M157:M160"/>
    <mergeCell ref="N157:N160"/>
    <mergeCell ref="L185:L188"/>
    <mergeCell ref="M185:M188"/>
    <mergeCell ref="N185:N188"/>
    <mergeCell ref="L180:L181"/>
    <mergeCell ref="M180:M181"/>
    <mergeCell ref="N180:N181"/>
    <mergeCell ref="L168:L169"/>
    <mergeCell ref="M168:M169"/>
    <mergeCell ref="N168:N169"/>
    <mergeCell ref="L182:L184"/>
    <mergeCell ref="M182:M184"/>
    <mergeCell ref="N182:N184"/>
    <mergeCell ref="L161:L163"/>
    <mergeCell ref="M161:M163"/>
    <mergeCell ref="N161:N163"/>
    <mergeCell ref="L174:L176"/>
    <mergeCell ref="M174:M176"/>
    <mergeCell ref="N174:N176"/>
    <mergeCell ref="L197:L199"/>
    <mergeCell ref="M197:M199"/>
    <mergeCell ref="N197:N199"/>
    <mergeCell ref="L189:L191"/>
    <mergeCell ref="M189:M191"/>
    <mergeCell ref="N189:N191"/>
    <mergeCell ref="L192:L194"/>
    <mergeCell ref="M192:M194"/>
    <mergeCell ref="N192:N194"/>
    <mergeCell ref="L177:L179"/>
    <mergeCell ref="M177:M179"/>
    <mergeCell ref="N177:N179"/>
    <mergeCell ref="L164:L165"/>
    <mergeCell ref="M164:M165"/>
    <mergeCell ref="N164:N165"/>
    <mergeCell ref="L166:L167"/>
    <mergeCell ref="M166:M167"/>
    <mergeCell ref="N166:N167"/>
    <mergeCell ref="L136:L138"/>
    <mergeCell ref="M136:M138"/>
    <mergeCell ref="N136:N138"/>
    <mergeCell ref="L139:L141"/>
    <mergeCell ref="M139:M141"/>
    <mergeCell ref="N139:N141"/>
    <mergeCell ref="L150:L152"/>
    <mergeCell ref="M150:M152"/>
    <mergeCell ref="N150:N152"/>
    <mergeCell ref="L148:L149"/>
    <mergeCell ref="M148:M149"/>
    <mergeCell ref="N148:N149"/>
    <mergeCell ref="L142:L143"/>
    <mergeCell ref="M142:M143"/>
    <mergeCell ref="N142:N143"/>
    <mergeCell ref="L144:L145"/>
    <mergeCell ref="M144:M145"/>
    <mergeCell ref="N144:N145"/>
    <mergeCell ref="L146:L147"/>
    <mergeCell ref="M146:M147"/>
    <mergeCell ref="N146:N147"/>
    <mergeCell ref="P115:P118"/>
    <mergeCell ref="Q115:Q118"/>
    <mergeCell ref="P119:P125"/>
    <mergeCell ref="Q119:Q125"/>
    <mergeCell ref="P126:P128"/>
    <mergeCell ref="Q126:Q128"/>
    <mergeCell ref="P129:P133"/>
    <mergeCell ref="Q129:Q133"/>
    <mergeCell ref="P77:P84"/>
    <mergeCell ref="Q77:Q84"/>
    <mergeCell ref="P85:P94"/>
    <mergeCell ref="Q85:Q94"/>
    <mergeCell ref="P95:P101"/>
    <mergeCell ref="Q95:Q101"/>
    <mergeCell ref="P102:P104"/>
    <mergeCell ref="Q102:Q104"/>
    <mergeCell ref="P105:P114"/>
    <mergeCell ref="Q105:Q114"/>
    <mergeCell ref="L134:L135"/>
    <mergeCell ref="M134:M135"/>
    <mergeCell ref="N134:N135"/>
    <mergeCell ref="O77:O84"/>
    <mergeCell ref="O85:O94"/>
    <mergeCell ref="O95:O101"/>
    <mergeCell ref="O102:O104"/>
    <mergeCell ref="O105:O114"/>
    <mergeCell ref="O115:O118"/>
    <mergeCell ref="O119:O125"/>
    <mergeCell ref="O126:O128"/>
    <mergeCell ref="O129:O133"/>
    <mergeCell ref="L105:L107"/>
    <mergeCell ref="M105:M107"/>
    <mergeCell ref="N105:N107"/>
    <mergeCell ref="L121:L123"/>
    <mergeCell ref="M121:M123"/>
    <mergeCell ref="N121:N123"/>
    <mergeCell ref="L131:L133"/>
    <mergeCell ref="M131:M133"/>
    <mergeCell ref="N131:N133"/>
    <mergeCell ref="L112:L114"/>
    <mergeCell ref="M112:M114"/>
    <mergeCell ref="N112:N114"/>
    <mergeCell ref="L115:L116"/>
    <mergeCell ref="M115:M116"/>
    <mergeCell ref="N115:N116"/>
    <mergeCell ref="L119:L120"/>
    <mergeCell ref="M119:M120"/>
    <mergeCell ref="N119:N120"/>
    <mergeCell ref="L124:L125"/>
    <mergeCell ref="M124:M125"/>
    <mergeCell ref="N124:N125"/>
    <mergeCell ref="L77:L80"/>
    <mergeCell ref="M77:M80"/>
    <mergeCell ref="N77:N80"/>
    <mergeCell ref="L91:L94"/>
    <mergeCell ref="M91:M94"/>
    <mergeCell ref="N91:N94"/>
    <mergeCell ref="L108:L111"/>
    <mergeCell ref="M108:M111"/>
    <mergeCell ref="N108:N111"/>
    <mergeCell ref="L81:L83"/>
    <mergeCell ref="M81:M83"/>
    <mergeCell ref="N81:N83"/>
    <mergeCell ref="L85:L87"/>
    <mergeCell ref="M85:M87"/>
    <mergeCell ref="N85:N87"/>
    <mergeCell ref="L88:L90"/>
    <mergeCell ref="M88:M90"/>
    <mergeCell ref="N88:N90"/>
    <mergeCell ref="L95:L97"/>
    <mergeCell ref="M95:M97"/>
    <mergeCell ref="N95:N97"/>
    <mergeCell ref="L98:L100"/>
    <mergeCell ref="M98:M100"/>
    <mergeCell ref="N98:N100"/>
    <mergeCell ref="Q39:Q42"/>
    <mergeCell ref="O43:O49"/>
    <mergeCell ref="P43:P49"/>
    <mergeCell ref="Q43:Q49"/>
    <mergeCell ref="O50:O55"/>
    <mergeCell ref="P50:P55"/>
    <mergeCell ref="Q50:Q55"/>
    <mergeCell ref="O56:O65"/>
    <mergeCell ref="P56:P65"/>
    <mergeCell ref="Q56:Q65"/>
    <mergeCell ref="O66:O72"/>
    <mergeCell ref="P66:P72"/>
    <mergeCell ref="Q66:Q72"/>
    <mergeCell ref="O73:O76"/>
    <mergeCell ref="P73:P76"/>
    <mergeCell ref="Q73:Q76"/>
    <mergeCell ref="L66:L69"/>
    <mergeCell ref="M66:M69"/>
    <mergeCell ref="N66:N69"/>
    <mergeCell ref="L75:L76"/>
    <mergeCell ref="M75:M76"/>
    <mergeCell ref="N75:N76"/>
    <mergeCell ref="L58:L61"/>
    <mergeCell ref="M58:M61"/>
    <mergeCell ref="N58:N61"/>
    <mergeCell ref="L62:L65"/>
    <mergeCell ref="M62:M65"/>
    <mergeCell ref="N62:N65"/>
    <mergeCell ref="L56:L57"/>
    <mergeCell ref="M56:M57"/>
    <mergeCell ref="N56:N57"/>
    <mergeCell ref="O4:O5"/>
    <mergeCell ref="P4:P5"/>
    <mergeCell ref="L48:L49"/>
    <mergeCell ref="M48:M49"/>
    <mergeCell ref="N48:N49"/>
    <mergeCell ref="L51:L52"/>
    <mergeCell ref="M51:M52"/>
    <mergeCell ref="N51:N52"/>
    <mergeCell ref="L53:L55"/>
    <mergeCell ref="M53:M55"/>
    <mergeCell ref="N53:N55"/>
    <mergeCell ref="L32:L34"/>
    <mergeCell ref="M32:M34"/>
    <mergeCell ref="N32:N34"/>
    <mergeCell ref="L35:L36"/>
    <mergeCell ref="M35:M36"/>
    <mergeCell ref="N35:N36"/>
    <mergeCell ref="L37:L38"/>
    <mergeCell ref="N29:N31"/>
    <mergeCell ref="M37:M38"/>
    <mergeCell ref="N37:N38"/>
    <mergeCell ref="L40:L41"/>
    <mergeCell ref="M40:M41"/>
    <mergeCell ref="N40:N41"/>
    <mergeCell ref="L43:L44"/>
    <mergeCell ref="M6:M8"/>
    <mergeCell ref="N6:N8"/>
    <mergeCell ref="L9:L12"/>
    <mergeCell ref="M9:M12"/>
    <mergeCell ref="N9:N12"/>
    <mergeCell ref="L13:L16"/>
    <mergeCell ref="M13:M16"/>
    <mergeCell ref="K1:L1"/>
    <mergeCell ref="K2:L2"/>
    <mergeCell ref="L71:L72"/>
    <mergeCell ref="M71:M72"/>
    <mergeCell ref="N71:N72"/>
    <mergeCell ref="Q4:Q5"/>
    <mergeCell ref="O6:O16"/>
    <mergeCell ref="P6:P16"/>
    <mergeCell ref="Q6:Q16"/>
    <mergeCell ref="O17:O22"/>
    <mergeCell ref="P17:P22"/>
    <mergeCell ref="Q17:Q22"/>
    <mergeCell ref="O23:O31"/>
    <mergeCell ref="P23:P31"/>
    <mergeCell ref="Q23:Q31"/>
    <mergeCell ref="O32:O38"/>
    <mergeCell ref="P32:P38"/>
    <mergeCell ref="Q32:Q38"/>
    <mergeCell ref="O39:O42"/>
    <mergeCell ref="P39:P42"/>
    <mergeCell ref="L26:L28"/>
    <mergeCell ref="M26:M28"/>
    <mergeCell ref="N26:N28"/>
    <mergeCell ref="L4:L5"/>
    <mergeCell ref="M4:M5"/>
    <mergeCell ref="N4:N5"/>
    <mergeCell ref="L6:L8"/>
    <mergeCell ref="M43:M44"/>
    <mergeCell ref="N43:N44"/>
    <mergeCell ref="L45:L47"/>
    <mergeCell ref="M45:M47"/>
    <mergeCell ref="N45:N47"/>
    <mergeCell ref="N13:N16"/>
    <mergeCell ref="L17:L20"/>
    <mergeCell ref="M17:M20"/>
    <mergeCell ref="N17:N20"/>
    <mergeCell ref="L23:L25"/>
    <mergeCell ref="M23:M25"/>
    <mergeCell ref="N23:N25"/>
    <mergeCell ref="L29:L31"/>
    <mergeCell ref="M29:M31"/>
    <mergeCell ref="L356:L360"/>
    <mergeCell ref="M356:M360"/>
    <mergeCell ref="N356:N360"/>
    <mergeCell ref="L352:L355"/>
    <mergeCell ref="M352:M355"/>
    <mergeCell ref="N352:N355"/>
    <mergeCell ref="L394:L395"/>
    <mergeCell ref="M394:M395"/>
    <mergeCell ref="N394:N395"/>
    <mergeCell ref="L382:L385"/>
    <mergeCell ref="M382:M385"/>
    <mergeCell ref="N382:N385"/>
    <mergeCell ref="L386:L389"/>
    <mergeCell ref="M386:M389"/>
    <mergeCell ref="N386:N389"/>
    <mergeCell ref="L390:L393"/>
    <mergeCell ref="M390:M393"/>
    <mergeCell ref="N390:N393"/>
    <mergeCell ref="L365:L368"/>
    <mergeCell ref="M365:M368"/>
    <mergeCell ref="N365:N368"/>
    <mergeCell ref="L309:L312"/>
    <mergeCell ref="M309:M312"/>
    <mergeCell ref="L329:L333"/>
    <mergeCell ref="M329:M333"/>
    <mergeCell ref="N329:N333"/>
    <mergeCell ref="L338:L342"/>
    <mergeCell ref="M338:M342"/>
    <mergeCell ref="N338:N342"/>
    <mergeCell ref="M361:M364"/>
    <mergeCell ref="N361:N364"/>
    <mergeCell ref="O309:O321"/>
    <mergeCell ref="O322:O327"/>
    <mergeCell ref="O328:O337"/>
    <mergeCell ref="O338:O347"/>
    <mergeCell ref="L334:L337"/>
    <mergeCell ref="M334:M337"/>
    <mergeCell ref="N334:N337"/>
    <mergeCell ref="L343:L345"/>
    <mergeCell ref="M343:M345"/>
    <mergeCell ref="N343:N345"/>
    <mergeCell ref="O348:O360"/>
    <mergeCell ref="O361:O371"/>
    <mergeCell ref="O382:O393"/>
    <mergeCell ref="O394:O400"/>
    <mergeCell ref="L413:L415"/>
    <mergeCell ref="M413:M415"/>
    <mergeCell ref="N413:N415"/>
    <mergeCell ref="O401:O412"/>
    <mergeCell ref="L398:L400"/>
    <mergeCell ref="M398:M400"/>
    <mergeCell ref="N398:N400"/>
    <mergeCell ref="L348:L351"/>
    <mergeCell ref="M348:M351"/>
    <mergeCell ref="N348:N351"/>
    <mergeCell ref="L396:L397"/>
    <mergeCell ref="M396:M397"/>
    <mergeCell ref="N396:N397"/>
    <mergeCell ref="L369:L371"/>
    <mergeCell ref="M369:M371"/>
    <mergeCell ref="N369:N371"/>
    <mergeCell ref="L361:L364"/>
    <mergeCell ref="L372:L373"/>
    <mergeCell ref="M372:M373"/>
    <mergeCell ref="N372:N373"/>
    <mergeCell ref="O372:O381"/>
    <mergeCell ref="P309:P321"/>
    <mergeCell ref="Q309:Q321"/>
    <mergeCell ref="P322:P327"/>
    <mergeCell ref="Q322:Q327"/>
    <mergeCell ref="P328:P337"/>
    <mergeCell ref="Q328:Q337"/>
    <mergeCell ref="P338:P347"/>
    <mergeCell ref="Q338:Q347"/>
    <mergeCell ref="P348:P360"/>
    <mergeCell ref="Q348:Q360"/>
    <mergeCell ref="P361:P371"/>
    <mergeCell ref="Q361:Q371"/>
    <mergeCell ref="P372:P381"/>
    <mergeCell ref="Q372:Q381"/>
    <mergeCell ref="P382:P393"/>
    <mergeCell ref="Q382:Q393"/>
    <mergeCell ref="P394:P400"/>
    <mergeCell ref="Q394:Q400"/>
    <mergeCell ref="P401:P412"/>
    <mergeCell ref="Q401:Q412"/>
    <mergeCell ref="L503:L504"/>
    <mergeCell ref="M503:M504"/>
    <mergeCell ref="N503:N504"/>
    <mergeCell ref="L511:L512"/>
    <mergeCell ref="M511:M512"/>
    <mergeCell ref="N511:N512"/>
    <mergeCell ref="L526:L527"/>
    <mergeCell ref="M526:M527"/>
    <mergeCell ref="N526:N527"/>
    <mergeCell ref="L519:L521"/>
    <mergeCell ref="M519:M521"/>
    <mergeCell ref="N519:N521"/>
    <mergeCell ref="L532:L534"/>
    <mergeCell ref="M532:M534"/>
    <mergeCell ref="N532:N534"/>
    <mergeCell ref="L522:L525"/>
    <mergeCell ref="M522:M525"/>
    <mergeCell ref="N522:N525"/>
    <mergeCell ref="L505:L507"/>
    <mergeCell ref="M505:M507"/>
    <mergeCell ref="N505:N507"/>
    <mergeCell ref="L508:L510"/>
    <mergeCell ref="M508:M510"/>
    <mergeCell ref="N508:N510"/>
    <mergeCell ref="L516:L518"/>
    <mergeCell ref="M516:M518"/>
    <mergeCell ref="N516:N518"/>
    <mergeCell ref="L528:L531"/>
    <mergeCell ref="M528:M531"/>
    <mergeCell ref="N528:N531"/>
    <mergeCell ref="M585:M588"/>
    <mergeCell ref="N585:N588"/>
    <mergeCell ref="L538:L540"/>
    <mergeCell ref="M538:M540"/>
    <mergeCell ref="N538:N540"/>
    <mergeCell ref="L545:L547"/>
    <mergeCell ref="M545:M547"/>
    <mergeCell ref="N545:N547"/>
    <mergeCell ref="L559:L561"/>
    <mergeCell ref="M559:M561"/>
    <mergeCell ref="N559:N561"/>
    <mergeCell ref="L555:L558"/>
    <mergeCell ref="M555:M558"/>
    <mergeCell ref="N555:N558"/>
    <mergeCell ref="L541:L544"/>
    <mergeCell ref="M541:M544"/>
    <mergeCell ref="N541:N544"/>
    <mergeCell ref="L548:L551"/>
    <mergeCell ref="M548:M551"/>
    <mergeCell ref="N548:N551"/>
    <mergeCell ref="L581:L584"/>
    <mergeCell ref="M581:M584"/>
    <mergeCell ref="N581:N584"/>
    <mergeCell ref="L536:L537"/>
    <mergeCell ref="M536:M537"/>
    <mergeCell ref="N536:N537"/>
    <mergeCell ref="L562:L565"/>
    <mergeCell ref="M562:M565"/>
    <mergeCell ref="N562:N565"/>
    <mergeCell ref="L566:L569"/>
    <mergeCell ref="M566:M569"/>
    <mergeCell ref="N566:N569"/>
    <mergeCell ref="L573:L577"/>
    <mergeCell ref="M573:M577"/>
    <mergeCell ref="N573:N577"/>
    <mergeCell ref="L570:L572"/>
    <mergeCell ref="M570:M572"/>
    <mergeCell ref="N570:N572"/>
    <mergeCell ref="L578:L580"/>
    <mergeCell ref="M578:M580"/>
    <mergeCell ref="N578:N580"/>
    <mergeCell ref="O503:O510"/>
    <mergeCell ref="P503:P510"/>
    <mergeCell ref="Q503:Q510"/>
    <mergeCell ref="O511:O514"/>
    <mergeCell ref="P511:P514"/>
    <mergeCell ref="Q511:Q514"/>
    <mergeCell ref="O515:O521"/>
    <mergeCell ref="P515:P521"/>
    <mergeCell ref="Q515:Q521"/>
    <mergeCell ref="O522:O531"/>
    <mergeCell ref="O532:O537"/>
    <mergeCell ref="O538:O547"/>
    <mergeCell ref="O548:O553"/>
    <mergeCell ref="O554:O561"/>
    <mergeCell ref="O562:O572"/>
    <mergeCell ref="O573:O584"/>
    <mergeCell ref="P522:P531"/>
    <mergeCell ref="P562:P572"/>
    <mergeCell ref="Q562:Q572"/>
    <mergeCell ref="P573:P584"/>
    <mergeCell ref="Q573:Q584"/>
    <mergeCell ref="Q522:Q531"/>
    <mergeCell ref="P532:P537"/>
    <mergeCell ref="Q532:Q537"/>
    <mergeCell ref="P538:P547"/>
    <mergeCell ref="Q538:Q547"/>
    <mergeCell ref="P548:P553"/>
    <mergeCell ref="Q548:Q553"/>
    <mergeCell ref="P554:P561"/>
    <mergeCell ref="Q554:Q561"/>
    <mergeCell ref="M592:M596"/>
    <mergeCell ref="N592:N596"/>
    <mergeCell ref="L597:L599"/>
    <mergeCell ref="M597:M599"/>
    <mergeCell ref="N597:N599"/>
    <mergeCell ref="L632:L634"/>
    <mergeCell ref="M632:M634"/>
    <mergeCell ref="N632:N634"/>
    <mergeCell ref="L635:L637"/>
    <mergeCell ref="M635:M637"/>
    <mergeCell ref="N635:N637"/>
    <mergeCell ref="L650:L652"/>
    <mergeCell ref="M650:M652"/>
    <mergeCell ref="N650:N652"/>
    <mergeCell ref="L646:L647"/>
    <mergeCell ref="M646:M647"/>
    <mergeCell ref="N646:N647"/>
    <mergeCell ref="L648:L649"/>
    <mergeCell ref="M648:M649"/>
    <mergeCell ref="N648:N649"/>
    <mergeCell ref="L638:L641"/>
    <mergeCell ref="M638:M641"/>
    <mergeCell ref="N638:N641"/>
    <mergeCell ref="L642:L645"/>
    <mergeCell ref="M642:M645"/>
    <mergeCell ref="N642:N645"/>
    <mergeCell ref="L608:L610"/>
    <mergeCell ref="M608:M610"/>
    <mergeCell ref="N608:N610"/>
    <mergeCell ref="L677:L680"/>
    <mergeCell ref="M677:M680"/>
    <mergeCell ref="N677:N680"/>
    <mergeCell ref="L681:L683"/>
    <mergeCell ref="M681:M683"/>
    <mergeCell ref="N681:N683"/>
    <mergeCell ref="L665:L667"/>
    <mergeCell ref="M665:M667"/>
    <mergeCell ref="N665:N667"/>
    <mergeCell ref="L671:L673"/>
    <mergeCell ref="M671:M673"/>
    <mergeCell ref="N671:N673"/>
    <mergeCell ref="L674:L676"/>
    <mergeCell ref="M674:M676"/>
    <mergeCell ref="N674:N676"/>
    <mergeCell ref="L669:L670"/>
    <mergeCell ref="M669:M670"/>
    <mergeCell ref="N669:N670"/>
    <mergeCell ref="L661:L664"/>
    <mergeCell ref="M661:M664"/>
    <mergeCell ref="N661:N664"/>
    <mergeCell ref="O585:O596"/>
    <mergeCell ref="P585:P596"/>
    <mergeCell ref="Q585:Q596"/>
    <mergeCell ref="O597:O604"/>
    <mergeCell ref="O605:O614"/>
    <mergeCell ref="O615:O626"/>
    <mergeCell ref="L611:L614"/>
    <mergeCell ref="M611:M614"/>
    <mergeCell ref="N611:N614"/>
    <mergeCell ref="L620:L623"/>
    <mergeCell ref="M620:M623"/>
    <mergeCell ref="N620:N623"/>
    <mergeCell ref="L600:L602"/>
    <mergeCell ref="M600:M602"/>
    <mergeCell ref="N600:N602"/>
    <mergeCell ref="L605:L607"/>
    <mergeCell ref="M605:M607"/>
    <mergeCell ref="N605:N607"/>
    <mergeCell ref="L624:L626"/>
    <mergeCell ref="M624:M626"/>
    <mergeCell ref="N624:N626"/>
    <mergeCell ref="L603:L604"/>
    <mergeCell ref="M603:M604"/>
    <mergeCell ref="N603:N604"/>
    <mergeCell ref="O653:O664"/>
    <mergeCell ref="L589:L591"/>
    <mergeCell ref="M589:M591"/>
    <mergeCell ref="N589:N591"/>
    <mergeCell ref="L592:L596"/>
    <mergeCell ref="P597:P604"/>
    <mergeCell ref="Q597:Q604"/>
    <mergeCell ref="P605:P614"/>
    <mergeCell ref="Q605:Q614"/>
    <mergeCell ref="P615:P626"/>
    <mergeCell ref="Q615:Q626"/>
    <mergeCell ref="L628:L631"/>
    <mergeCell ref="M628:M631"/>
    <mergeCell ref="N628:N631"/>
    <mergeCell ref="L615:L619"/>
    <mergeCell ref="M615:M619"/>
    <mergeCell ref="N615:N619"/>
    <mergeCell ref="L653:L656"/>
    <mergeCell ref="M653:M656"/>
    <mergeCell ref="N653:N656"/>
    <mergeCell ref="P627:P634"/>
    <mergeCell ref="Q627:Q634"/>
    <mergeCell ref="P635:P645"/>
    <mergeCell ref="Q635:Q645"/>
    <mergeCell ref="O627:O634"/>
    <mergeCell ref="O635:O645"/>
    <mergeCell ref="O646:O652"/>
    <mergeCell ref="O665:O670"/>
    <mergeCell ref="O671:O680"/>
    <mergeCell ref="P646:P652"/>
    <mergeCell ref="Q646:Q652"/>
    <mergeCell ref="P653:P664"/>
    <mergeCell ref="Q653:Q664"/>
    <mergeCell ref="P665:P670"/>
    <mergeCell ref="Q665:Q670"/>
    <mergeCell ref="P671:P680"/>
    <mergeCell ref="L688:L691"/>
    <mergeCell ref="M688:M691"/>
    <mergeCell ref="N688:N691"/>
    <mergeCell ref="L692:L695"/>
    <mergeCell ref="M692:M695"/>
    <mergeCell ref="N692:N695"/>
    <mergeCell ref="L699:L702"/>
    <mergeCell ref="M699:M702"/>
    <mergeCell ref="N699:N702"/>
    <mergeCell ref="P687:P695"/>
    <mergeCell ref="P696:P705"/>
    <mergeCell ref="Q687:Q695"/>
    <mergeCell ref="Q696:Q705"/>
    <mergeCell ref="O681:O686"/>
    <mergeCell ref="P681:P686"/>
    <mergeCell ref="Q681:Q686"/>
    <mergeCell ref="L684:L685"/>
    <mergeCell ref="M684:M685"/>
    <mergeCell ref="N684:N685"/>
    <mergeCell ref="Q671:Q680"/>
    <mergeCell ref="L657:L660"/>
    <mergeCell ref="M657:M660"/>
    <mergeCell ref="N657:N660"/>
    <mergeCell ref="N762:N765"/>
    <mergeCell ref="L710:L713"/>
    <mergeCell ref="M710:M713"/>
    <mergeCell ref="N710:N713"/>
    <mergeCell ref="L714:L717"/>
    <mergeCell ref="M714:M717"/>
    <mergeCell ref="N714:N717"/>
    <mergeCell ref="L718:L721"/>
    <mergeCell ref="M718:M721"/>
    <mergeCell ref="N718:N721"/>
    <mergeCell ref="L722:L725"/>
    <mergeCell ref="M722:M725"/>
    <mergeCell ref="N722:N725"/>
    <mergeCell ref="L726:L729"/>
    <mergeCell ref="M726:M729"/>
    <mergeCell ref="N726:N729"/>
    <mergeCell ref="L736:L739"/>
    <mergeCell ref="M736:M739"/>
    <mergeCell ref="N736:N739"/>
    <mergeCell ref="M748:M751"/>
    <mergeCell ref="N748:N751"/>
    <mergeCell ref="L754:L757"/>
    <mergeCell ref="O687:O695"/>
    <mergeCell ref="O696:O705"/>
    <mergeCell ref="O706:O713"/>
    <mergeCell ref="O714:O725"/>
    <mergeCell ref="O726:O732"/>
    <mergeCell ref="O733:O743"/>
    <mergeCell ref="O744:O752"/>
    <mergeCell ref="O753:O761"/>
    <mergeCell ref="O762:O771"/>
    <mergeCell ref="O772:O778"/>
    <mergeCell ref="P772:P778"/>
    <mergeCell ref="L773:L774"/>
    <mergeCell ref="M773:M774"/>
    <mergeCell ref="N773:N774"/>
    <mergeCell ref="L696:L698"/>
    <mergeCell ref="M696:M698"/>
    <mergeCell ref="N696:N698"/>
    <mergeCell ref="L703:L705"/>
    <mergeCell ref="M703:M705"/>
    <mergeCell ref="N703:N705"/>
    <mergeCell ref="L733:L735"/>
    <mergeCell ref="M733:M735"/>
    <mergeCell ref="N733:N735"/>
    <mergeCell ref="L766:L770"/>
    <mergeCell ref="M766:M770"/>
    <mergeCell ref="N766:N770"/>
    <mergeCell ref="L706:L707"/>
    <mergeCell ref="M706:M707"/>
    <mergeCell ref="N706:N707"/>
    <mergeCell ref="L708:L709"/>
    <mergeCell ref="M708:M709"/>
    <mergeCell ref="N708:N709"/>
    <mergeCell ref="Q706:Q713"/>
    <mergeCell ref="Q714:Q725"/>
    <mergeCell ref="Q726:Q732"/>
    <mergeCell ref="Q733:Q743"/>
    <mergeCell ref="Q744:Q752"/>
    <mergeCell ref="Q753:Q761"/>
    <mergeCell ref="Q762:Q771"/>
    <mergeCell ref="Q772:Q778"/>
    <mergeCell ref="P706:P713"/>
    <mergeCell ref="P714:P725"/>
    <mergeCell ref="P726:P732"/>
    <mergeCell ref="P733:P743"/>
    <mergeCell ref="P744:P752"/>
    <mergeCell ref="P753:P761"/>
    <mergeCell ref="P762:P771"/>
    <mergeCell ref="L730:L731"/>
    <mergeCell ref="M730:M731"/>
    <mergeCell ref="N730:N731"/>
    <mergeCell ref="L740:L743"/>
    <mergeCell ref="M740:M743"/>
    <mergeCell ref="N740:N743"/>
    <mergeCell ref="L744:L747"/>
    <mergeCell ref="M744:M747"/>
    <mergeCell ref="N744:N747"/>
    <mergeCell ref="L748:L751"/>
    <mergeCell ref="M754:M757"/>
    <mergeCell ref="N754:N757"/>
    <mergeCell ref="L758:L761"/>
    <mergeCell ref="M758:M761"/>
    <mergeCell ref="N758:N761"/>
    <mergeCell ref="L762:L765"/>
    <mergeCell ref="M762:M765"/>
    <mergeCell ref="M902:M905"/>
    <mergeCell ref="N902:N905"/>
    <mergeCell ref="O870:O874"/>
    <mergeCell ref="O875:O886"/>
    <mergeCell ref="O887:O895"/>
    <mergeCell ref="O896:O901"/>
    <mergeCell ref="P870:P874"/>
    <mergeCell ref="Q870:Q874"/>
    <mergeCell ref="P875:P886"/>
    <mergeCell ref="Q875:Q886"/>
    <mergeCell ref="P887:P895"/>
    <mergeCell ref="Q887:Q895"/>
    <mergeCell ref="P896:P901"/>
    <mergeCell ref="Q896:Q901"/>
    <mergeCell ref="L870:L872"/>
    <mergeCell ref="M870:M872"/>
    <mergeCell ref="N870:N872"/>
    <mergeCell ref="L876:L880"/>
    <mergeCell ref="M876:M880"/>
    <mergeCell ref="N876:N880"/>
    <mergeCell ref="L881:L886"/>
    <mergeCell ref="M881:M886"/>
    <mergeCell ref="N881:N886"/>
    <mergeCell ref="L887:L892"/>
    <mergeCell ref="M887:M892"/>
    <mergeCell ref="L958:L959"/>
    <mergeCell ref="M958:M959"/>
    <mergeCell ref="N958:N959"/>
    <mergeCell ref="L967:L968"/>
    <mergeCell ref="M967:M968"/>
    <mergeCell ref="N967:N968"/>
    <mergeCell ref="L971:L972"/>
    <mergeCell ref="M971:M972"/>
    <mergeCell ref="N971:N972"/>
    <mergeCell ref="L973:L974"/>
    <mergeCell ref="M973:M974"/>
    <mergeCell ref="N973:N974"/>
    <mergeCell ref="L978:L979"/>
    <mergeCell ref="M978:M979"/>
    <mergeCell ref="N978:N979"/>
    <mergeCell ref="L988:L989"/>
    <mergeCell ref="M988:M989"/>
    <mergeCell ref="N988:N989"/>
    <mergeCell ref="L960:L963"/>
    <mergeCell ref="M960:M963"/>
    <mergeCell ref="N960:N963"/>
    <mergeCell ref="L990:L991"/>
    <mergeCell ref="M990:M991"/>
    <mergeCell ref="N990:N991"/>
    <mergeCell ref="L996:L997"/>
    <mergeCell ref="M996:M997"/>
    <mergeCell ref="N996:N997"/>
    <mergeCell ref="L1009:L1010"/>
    <mergeCell ref="M1009:M1010"/>
    <mergeCell ref="N1009:N1010"/>
    <mergeCell ref="L964:L966"/>
    <mergeCell ref="M964:M966"/>
    <mergeCell ref="N964:N966"/>
    <mergeCell ref="L975:L977"/>
    <mergeCell ref="M975:M977"/>
    <mergeCell ref="N975:N977"/>
    <mergeCell ref="L985:L987"/>
    <mergeCell ref="M985:M987"/>
    <mergeCell ref="N985:N987"/>
    <mergeCell ref="L992:L995"/>
    <mergeCell ref="M992:M995"/>
    <mergeCell ref="N992:N995"/>
    <mergeCell ref="L998:L1001"/>
    <mergeCell ref="M998:M1001"/>
    <mergeCell ref="N998:N1001"/>
    <mergeCell ref="L980:L984"/>
    <mergeCell ref="M980:M984"/>
    <mergeCell ref="N980:N984"/>
    <mergeCell ref="O955:O957"/>
    <mergeCell ref="O958:O966"/>
    <mergeCell ref="O967:O970"/>
    <mergeCell ref="O971:O977"/>
    <mergeCell ref="O978:O987"/>
    <mergeCell ref="O988:O995"/>
    <mergeCell ref="O996:O1002"/>
    <mergeCell ref="O1003:O1005"/>
    <mergeCell ref="O1006:O1008"/>
    <mergeCell ref="O1009:O1012"/>
    <mergeCell ref="P955:P957"/>
    <mergeCell ref="Q955:Q957"/>
    <mergeCell ref="P958:P966"/>
    <mergeCell ref="Q958:Q966"/>
    <mergeCell ref="R958:R966"/>
    <mergeCell ref="P967:P970"/>
    <mergeCell ref="Q967:Q970"/>
    <mergeCell ref="P971:P977"/>
    <mergeCell ref="Q971:Q977"/>
    <mergeCell ref="P978:P987"/>
    <mergeCell ref="Q978:Q987"/>
    <mergeCell ref="P988:P995"/>
    <mergeCell ref="Q988:Q995"/>
    <mergeCell ref="P996:P1002"/>
    <mergeCell ref="Q996:Q1002"/>
    <mergeCell ref="P1003:P1005"/>
    <mergeCell ref="Q1003:Q1005"/>
    <mergeCell ref="P1006:P1008"/>
    <mergeCell ref="Q1006:Q1008"/>
    <mergeCell ref="P1009:P1012"/>
    <mergeCell ref="Q1009:Q10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TAB.1</vt:lpstr>
      <vt:lpstr>TAB.2</vt:lpstr>
      <vt:lpstr> Grafy</vt:lpstr>
      <vt:lpstr>TAB.1!Oblast_tisku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Ivana</dc:creator>
  <cp:lastModifiedBy>Marcela Jirková</cp:lastModifiedBy>
  <cp:lastPrinted>2018-09-20T09:16:18Z</cp:lastPrinted>
  <dcterms:created xsi:type="dcterms:W3CDTF">2013-06-05T08:37:06Z</dcterms:created>
  <dcterms:modified xsi:type="dcterms:W3CDTF">2019-03-26T12:14:38Z</dcterms:modified>
</cp:coreProperties>
</file>